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showInkAnnotation="0" updateLinks="never" codeName="ThisWorkbook"/>
  <mc:AlternateContent xmlns:mc="http://schemas.openxmlformats.org/markup-compatibility/2006">
    <mc:Choice Requires="x15">
      <x15ac:absPath xmlns:x15ac="http://schemas.microsoft.com/office/spreadsheetml/2010/11/ac" url="/Users/stacyossowicz/TCS Dropbox/1- Trifecta Construction Server/FGBC Standard Documents Revision Folder/1 2020/Local Govt/"/>
    </mc:Choice>
  </mc:AlternateContent>
  <xr:revisionPtr revIDLastSave="0" documentId="13_ncr:1_{1D7FC000-37CE-FB46-AC55-9B5EE9345F09}" xr6:coauthVersionLast="47" xr6:coauthVersionMax="47" xr10:uidLastSave="{00000000-0000-0000-0000-000000000000}"/>
  <bookViews>
    <workbookView xWindow="34840" yWindow="1200" windowWidth="30720" windowHeight="25500" tabRatio="622" activeTab="1" xr2:uid="{00000000-000D-0000-FFFF-FFFF00000000}"/>
  </bookViews>
  <sheets>
    <sheet name="Introduction" sheetId="9" r:id="rId1"/>
    <sheet name="Registration Form" sheetId="30" r:id="rId2"/>
    <sheet name="Final Application" sheetId="29" r:id="rId3"/>
    <sheet name="Certification Upgrade" sheetId="31" r:id="rId4"/>
    <sheet name="Recertification" sheetId="36" r:id="rId5"/>
    <sheet name="Filter Tool" sheetId="10" r:id="rId6"/>
    <sheet name="A-Administration" sheetId="1" r:id="rId7"/>
    <sheet name="B-Agriculture&amp;Extension" sheetId="11" r:id="rId8"/>
    <sheet name="C-Building&amp;Development" sheetId="12" r:id="rId9"/>
    <sheet name="D-Economic Development&amp;Tourism" sheetId="13" r:id="rId10"/>
    <sheet name="E-Emergency Mgmt&amp;Public Safety" sheetId="14" r:id="rId11"/>
    <sheet name="F-Energy Efficiency, C&amp;S" sheetId="15" r:id="rId12"/>
    <sheet name="G-Housing&amp;Human Services" sheetId="16" r:id="rId13"/>
    <sheet name="H-Human Resources" sheetId="17" r:id="rId14"/>
    <sheet name="I-Information Services" sheetId="18" r:id="rId15"/>
    <sheet name="J-NatResMgmt&amp;EnvProt" sheetId="19" r:id="rId16"/>
    <sheet name="K-Parks&amp;Recreation" sheetId="20" r:id="rId17"/>
    <sheet name="L-Planning&amp;Zoning" sheetId="21" r:id="rId18"/>
    <sheet name="M-Ports&amp;Marinas" sheetId="22" r:id="rId19"/>
    <sheet name="N-Prop Appraiser Tax Collector" sheetId="23" r:id="rId20"/>
    <sheet name="O-Public Transportation" sheetId="24" r:id="rId21"/>
    <sheet name="P-PublicWorks&amp;Engineering" sheetId="25" r:id="rId22"/>
    <sheet name="R-Solid Waste" sheetId="27" r:id="rId23"/>
    <sheet name="S-Water&amp;Wastewater" sheetId="28" r:id="rId24"/>
    <sheet name="Innovation" sheetId="33" r:id="rId25"/>
    <sheet name="Fleet Management" sheetId="34" r:id="rId26"/>
    <sheet name="Sheet1" sheetId="37" r:id="rId27"/>
  </sheets>
  <externalReferences>
    <externalReference r:id="rId28"/>
  </externalReferences>
  <definedNames>
    <definedName name="_xlnm._FilterDatabase" localSheetId="7" hidden="1">'B-Agriculture&amp;Extension'!$A$1:$AD$29</definedName>
    <definedName name="_xlnm._FilterDatabase" localSheetId="5" hidden="1">'Filter Tool'!$A$8:$X$400</definedName>
    <definedName name="_xlnm.Print_Area" localSheetId="6">'A-Administration'!$A$1:$U$64</definedName>
    <definedName name="_xlnm.Print_Area" localSheetId="7">'B-Agriculture&amp;Extension'!$A$1:$U$38</definedName>
    <definedName name="_xlnm.Print_Area" localSheetId="8">'C-Building&amp;Development'!$A$1:$U$51</definedName>
    <definedName name="_xlnm.Print_Area" localSheetId="3">'Certification Upgrade'!$A$1:$J$43</definedName>
    <definedName name="_xlnm.Print_Area" localSheetId="9">'D-Economic Development&amp;Tourism'!$A$1:$U$36</definedName>
    <definedName name="_xlnm.Print_Area" localSheetId="10">'E-Emergency Mgmt&amp;Public Safety'!$A$1:$U$33</definedName>
    <definedName name="_xlnm.Print_Area" localSheetId="11">'F-Energy Efficiency, C&amp;S'!$A$9:$U$50</definedName>
    <definedName name="_xlnm.Print_Area" localSheetId="5">'Filter Tool'!$A$1:$T$410</definedName>
    <definedName name="_xlnm.Print_Area" localSheetId="2">'Final Application'!$A$1:$M$65</definedName>
    <definedName name="_xlnm.Print_Area" localSheetId="25">'Fleet Management'!$A$9:$V$94</definedName>
    <definedName name="_xlnm.Print_Area" localSheetId="12">'G-Housing&amp;Human Services'!$A$1:$U$30</definedName>
    <definedName name="_xlnm.Print_Area" localSheetId="13">'H-Human Resources'!$A$1:$U$27</definedName>
    <definedName name="_xlnm.Print_Area" localSheetId="14">'I-Information Services'!$A$1:$U$26</definedName>
    <definedName name="_xlnm.Print_Area" localSheetId="24">Innovation!$A$1:$U$23</definedName>
    <definedName name="_xlnm.Print_Area" localSheetId="0">Introduction!$A$1:$L$54</definedName>
    <definedName name="_xlnm.Print_Area" localSheetId="15">'J-NatResMgmt&amp;EnvProt'!$A$1:$U$44</definedName>
    <definedName name="_xlnm.Print_Area" localSheetId="16">'K-Parks&amp;Recreation'!$A$1:$U$30</definedName>
    <definedName name="_xlnm.Print_Area" localSheetId="17">'L-Planning&amp;Zoning'!$A$1:$U$31</definedName>
    <definedName name="_xlnm.Print_Area" localSheetId="18">'M-Ports&amp;Marinas'!$A$1:$U$24</definedName>
    <definedName name="_xlnm.Print_Area" localSheetId="19">'N-Prop Appraiser Tax Collector'!$A$1:$U$26</definedName>
    <definedName name="_xlnm.Print_Area" localSheetId="20">'O-Public Transportation'!$A$9:$U$36</definedName>
    <definedName name="_xlnm.Print_Area" localSheetId="21">'P-PublicWorks&amp;Engineering'!$A$9:$U$41</definedName>
    <definedName name="_xlnm.Print_Area" localSheetId="22">'R-Solid Waste'!$A$8:$U$55</definedName>
    <definedName name="_xlnm.Print_Area" localSheetId="4">Recertification!$A$1:$J$46</definedName>
    <definedName name="_xlnm.Print_Area" localSheetId="1">'Registration Form'!$A$1:$J$43</definedName>
    <definedName name="_xlnm.Print_Area" localSheetId="23">'S-Water&amp;Wastewater'!$A$9:$U$40</definedName>
    <definedName name="_xlnm.Print_Titles" localSheetId="6">'A-Administration'!$1:$8</definedName>
    <definedName name="_xlnm.Print_Titles" localSheetId="7">'B-Agriculture&amp;Extension'!$1:$8</definedName>
    <definedName name="_xlnm.Print_Titles" localSheetId="8">'C-Building&amp;Development'!$1:$8</definedName>
    <definedName name="_xlnm.Print_Titles" localSheetId="9">'D-Economic Development&amp;Tourism'!$1:$8</definedName>
    <definedName name="_xlnm.Print_Titles" localSheetId="10">'E-Emergency Mgmt&amp;Public Safety'!$1:$8</definedName>
    <definedName name="_xlnm.Print_Titles" localSheetId="11">'F-Energy Efficiency, C&amp;S'!$1:$8</definedName>
    <definedName name="_xlnm.Print_Titles" localSheetId="5">'Filter Tool'!$1:$8</definedName>
    <definedName name="_xlnm.Print_Titles" localSheetId="25">'Fleet Management'!$1:$8</definedName>
    <definedName name="_xlnm.Print_Titles" localSheetId="12">'G-Housing&amp;Human Services'!$1:$8</definedName>
    <definedName name="_xlnm.Print_Titles" localSheetId="13">'H-Human Resources'!$1:$8</definedName>
    <definedName name="_xlnm.Print_Titles" localSheetId="14">'I-Information Services'!$1:$8</definedName>
    <definedName name="_xlnm.Print_Titles" localSheetId="24">Innovation!$1:$8</definedName>
    <definedName name="_xlnm.Print_Titles" localSheetId="15">'J-NatResMgmt&amp;EnvProt'!$1:$8</definedName>
    <definedName name="_xlnm.Print_Titles" localSheetId="16">'K-Parks&amp;Recreation'!$1:$8</definedName>
    <definedName name="_xlnm.Print_Titles" localSheetId="17">'L-Planning&amp;Zoning'!$1:$8</definedName>
    <definedName name="_xlnm.Print_Titles" localSheetId="18">'M-Ports&amp;Marinas'!$1:$8</definedName>
    <definedName name="_xlnm.Print_Titles" localSheetId="19">'N-Prop Appraiser Tax Collector'!$1:$8</definedName>
    <definedName name="_xlnm.Print_Titles" localSheetId="20">'O-Public Transportation'!$1:$8</definedName>
    <definedName name="_xlnm.Print_Titles" localSheetId="21">'P-PublicWorks&amp;Engineering'!$1:$8</definedName>
    <definedName name="_xlnm.Print_Titles" localSheetId="22">'R-Solid Waste'!$1:$8</definedName>
    <definedName name="_xlnm.Print_Titles" localSheetId="23">'S-Water&amp;Wastewater'!$1:$8</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7" i="10" l="1"/>
  <c r="R268" i="10"/>
  <c r="X129" i="10"/>
  <c r="X130" i="10"/>
  <c r="X131" i="10"/>
  <c r="X132" i="10"/>
  <c r="W130" i="10"/>
  <c r="W131" i="10"/>
  <c r="W132" i="10"/>
  <c r="X340" i="10"/>
  <c r="X341" i="10"/>
  <c r="X342" i="10"/>
  <c r="X343" i="10"/>
  <c r="X344" i="10"/>
  <c r="W368" i="10"/>
  <c r="W366" i="10"/>
  <c r="W367" i="10"/>
  <c r="R361" i="10"/>
  <c r="Q9" i="10"/>
  <c r="I54" i="10"/>
  <c r="I42" i="10"/>
  <c r="R9" i="10"/>
  <c r="S9" i="10"/>
  <c r="T9" i="10"/>
  <c r="W9" i="10"/>
  <c r="Y9" i="10"/>
  <c r="Q10" i="10"/>
  <c r="R10" i="10"/>
  <c r="S10" i="10"/>
  <c r="T10" i="10"/>
  <c r="W10" i="10"/>
  <c r="Y10" i="10"/>
  <c r="Q11" i="10"/>
  <c r="R11" i="10"/>
  <c r="S11" i="10"/>
  <c r="T11" i="10"/>
  <c r="W11" i="10"/>
  <c r="Y11" i="10"/>
  <c r="Q12" i="10"/>
  <c r="R12" i="10"/>
  <c r="S12" i="10"/>
  <c r="T12" i="10"/>
  <c r="W12" i="10"/>
  <c r="Y12" i="10"/>
  <c r="Q13" i="10"/>
  <c r="R13" i="10"/>
  <c r="S13" i="10"/>
  <c r="T13" i="10"/>
  <c r="W13" i="10"/>
  <c r="Y13" i="10"/>
  <c r="W14" i="10"/>
  <c r="Q15" i="10"/>
  <c r="R15" i="10"/>
  <c r="S15" i="10"/>
  <c r="T15" i="10"/>
  <c r="W15" i="10"/>
  <c r="Y15" i="10"/>
  <c r="Q16" i="10"/>
  <c r="R16" i="10"/>
  <c r="S16" i="10"/>
  <c r="T16" i="10"/>
  <c r="W16" i="10"/>
  <c r="Y16" i="10"/>
  <c r="Q17" i="10"/>
  <c r="R17" i="10"/>
  <c r="S17" i="10"/>
  <c r="T17" i="10"/>
  <c r="W17" i="10"/>
  <c r="Y17" i="10"/>
  <c r="Q18" i="10"/>
  <c r="R18" i="10"/>
  <c r="S18" i="10"/>
  <c r="T18" i="10"/>
  <c r="W18" i="10"/>
  <c r="Y18" i="10"/>
  <c r="Q19" i="10"/>
  <c r="R19" i="10"/>
  <c r="S19" i="10"/>
  <c r="T19" i="10"/>
  <c r="W19" i="10"/>
  <c r="Q20" i="10"/>
  <c r="R20" i="10"/>
  <c r="S20" i="10"/>
  <c r="T20" i="10"/>
  <c r="W20" i="10"/>
  <c r="Y20" i="10"/>
  <c r="Q21" i="10"/>
  <c r="R21" i="10"/>
  <c r="S21" i="10"/>
  <c r="T21" i="10"/>
  <c r="W21" i="10"/>
  <c r="Y21" i="10"/>
  <c r="Q22" i="10"/>
  <c r="R22" i="10"/>
  <c r="S22" i="10"/>
  <c r="T22" i="10"/>
  <c r="W22" i="10"/>
  <c r="Y22" i="10"/>
  <c r="Q23" i="10"/>
  <c r="R23" i="10"/>
  <c r="S23" i="10"/>
  <c r="T23" i="10"/>
  <c r="W23" i="10"/>
  <c r="Q24" i="10"/>
  <c r="R24" i="10"/>
  <c r="S24" i="10"/>
  <c r="T24" i="10"/>
  <c r="W24" i="10"/>
  <c r="Y24" i="10"/>
  <c r="Q25" i="10"/>
  <c r="R25" i="10"/>
  <c r="S25" i="10"/>
  <c r="T25" i="10"/>
  <c r="W25" i="10"/>
  <c r="Y25" i="10"/>
  <c r="Q26" i="10"/>
  <c r="R26" i="10"/>
  <c r="S26" i="10"/>
  <c r="T26" i="10"/>
  <c r="W26" i="10"/>
  <c r="Y26" i="10"/>
  <c r="Q27" i="10"/>
  <c r="R27" i="10"/>
  <c r="S27" i="10"/>
  <c r="T27" i="10"/>
  <c r="W27" i="10"/>
  <c r="Q28" i="10"/>
  <c r="R28" i="10"/>
  <c r="S28" i="10"/>
  <c r="T28" i="10"/>
  <c r="W28" i="10"/>
  <c r="Y28" i="10"/>
  <c r="Q29" i="10"/>
  <c r="R29" i="10"/>
  <c r="S29" i="10"/>
  <c r="T29" i="10"/>
  <c r="W29" i="10"/>
  <c r="Y29" i="10"/>
  <c r="Q30" i="10"/>
  <c r="R30" i="10"/>
  <c r="S30" i="10"/>
  <c r="T30" i="10"/>
  <c r="W30" i="10"/>
  <c r="Y30" i="10"/>
  <c r="Q31" i="10"/>
  <c r="R31" i="10"/>
  <c r="S31" i="10"/>
  <c r="T31" i="10"/>
  <c r="W31" i="10"/>
  <c r="Y31" i="10"/>
  <c r="Q32" i="10"/>
  <c r="R32" i="10"/>
  <c r="S32" i="10"/>
  <c r="T32" i="10"/>
  <c r="W32" i="10"/>
  <c r="Y32" i="10"/>
  <c r="Q33" i="10"/>
  <c r="R33" i="10"/>
  <c r="S33" i="10"/>
  <c r="T33" i="10"/>
  <c r="W33" i="10"/>
  <c r="Y33" i="10"/>
  <c r="Q34" i="10"/>
  <c r="R34" i="10"/>
  <c r="S34" i="10"/>
  <c r="T34" i="10"/>
  <c r="W34" i="10"/>
  <c r="Y34" i="10"/>
  <c r="Q35" i="10"/>
  <c r="R35" i="10"/>
  <c r="S35" i="10"/>
  <c r="T35" i="10"/>
  <c r="W35" i="10"/>
  <c r="Y35" i="10"/>
  <c r="Q36" i="10"/>
  <c r="R36" i="10"/>
  <c r="S36" i="10"/>
  <c r="T36" i="10"/>
  <c r="W36" i="10"/>
  <c r="Y36" i="10"/>
  <c r="Q37" i="10"/>
  <c r="R37" i="10"/>
  <c r="S37" i="10"/>
  <c r="T37" i="10"/>
  <c r="W37" i="10"/>
  <c r="Q38" i="10"/>
  <c r="R38" i="10"/>
  <c r="S38" i="10"/>
  <c r="T38" i="10"/>
  <c r="W38" i="10"/>
  <c r="Y38" i="10"/>
  <c r="Q39" i="10"/>
  <c r="R39" i="10"/>
  <c r="S39" i="10"/>
  <c r="T39" i="10"/>
  <c r="W39" i="10"/>
  <c r="Q40" i="10"/>
  <c r="R40" i="10"/>
  <c r="S40" i="10"/>
  <c r="T40" i="10"/>
  <c r="W40" i="10"/>
  <c r="Y40" i="10"/>
  <c r="Q41" i="10"/>
  <c r="R41" i="10"/>
  <c r="S41" i="10"/>
  <c r="T41" i="10"/>
  <c r="W41" i="10"/>
  <c r="Y41" i="10"/>
  <c r="Q42" i="10"/>
  <c r="R42" i="10"/>
  <c r="S42" i="10"/>
  <c r="T42" i="10"/>
  <c r="W42" i="10"/>
  <c r="Y42" i="10"/>
  <c r="Q43" i="10"/>
  <c r="R43" i="10"/>
  <c r="S43" i="10"/>
  <c r="T43" i="10"/>
  <c r="W43" i="10"/>
  <c r="Y43" i="10"/>
  <c r="Q44" i="10"/>
  <c r="R44" i="10"/>
  <c r="S44" i="10"/>
  <c r="T44" i="10"/>
  <c r="W44" i="10"/>
  <c r="Y44" i="10"/>
  <c r="Q45" i="10"/>
  <c r="R45" i="10"/>
  <c r="S45" i="10"/>
  <c r="T45" i="10"/>
  <c r="W45" i="10"/>
  <c r="Q46" i="10"/>
  <c r="R46" i="10"/>
  <c r="S46" i="10"/>
  <c r="T46" i="10"/>
  <c r="W46" i="10"/>
  <c r="Y46" i="10"/>
  <c r="Q47" i="10"/>
  <c r="R47" i="10"/>
  <c r="S47" i="10"/>
  <c r="T47" i="10"/>
  <c r="W47" i="10"/>
  <c r="Y47" i="10"/>
  <c r="Q48" i="10"/>
  <c r="R48" i="10"/>
  <c r="S48" i="10"/>
  <c r="T48" i="10"/>
  <c r="W48" i="10"/>
  <c r="Y48" i="10"/>
  <c r="Q49" i="10"/>
  <c r="R49" i="10"/>
  <c r="S49" i="10"/>
  <c r="T49" i="10"/>
  <c r="W49" i="10"/>
  <c r="Q50" i="10"/>
  <c r="R50" i="10"/>
  <c r="S50" i="10"/>
  <c r="T50" i="10"/>
  <c r="W50" i="10"/>
  <c r="Y50" i="10"/>
  <c r="Q51" i="10"/>
  <c r="R51" i="10"/>
  <c r="S51" i="10"/>
  <c r="T51" i="10"/>
  <c r="W51" i="10"/>
  <c r="Y51" i="10"/>
  <c r="Q52" i="10"/>
  <c r="R52" i="10"/>
  <c r="S52" i="10"/>
  <c r="T52" i="10"/>
  <c r="W52" i="10"/>
  <c r="Y52" i="10"/>
  <c r="Q53" i="10"/>
  <c r="R53" i="10"/>
  <c r="S53" i="10"/>
  <c r="T53" i="10"/>
  <c r="W53" i="10"/>
  <c r="Y53" i="10"/>
  <c r="R54" i="10"/>
  <c r="S54" i="10"/>
  <c r="T54" i="10"/>
  <c r="W54" i="10"/>
  <c r="Y54" i="10"/>
  <c r="Q55" i="10"/>
  <c r="R55" i="10"/>
  <c r="S55" i="10"/>
  <c r="T55" i="10"/>
  <c r="W55" i="10"/>
  <c r="Q56" i="10"/>
  <c r="R56" i="10"/>
  <c r="S56" i="10"/>
  <c r="T56" i="10"/>
  <c r="W56" i="10"/>
  <c r="Y56" i="10"/>
  <c r="Q57" i="10"/>
  <c r="R57" i="10"/>
  <c r="S57" i="10"/>
  <c r="T57" i="10"/>
  <c r="W57" i="10"/>
  <c r="Y57" i="10"/>
  <c r="Q58" i="10"/>
  <c r="R58" i="10"/>
  <c r="S58" i="10"/>
  <c r="T58" i="10"/>
  <c r="W58" i="10"/>
  <c r="Y58" i="10"/>
  <c r="Q59" i="10"/>
  <c r="R59" i="10"/>
  <c r="S59" i="10"/>
  <c r="T59" i="10"/>
  <c r="W59" i="10"/>
  <c r="Y59" i="10"/>
  <c r="Q60" i="10"/>
  <c r="R60" i="10"/>
  <c r="S60" i="10"/>
  <c r="T60" i="10"/>
  <c r="W60" i="10"/>
  <c r="Q61" i="10"/>
  <c r="R61" i="10"/>
  <c r="S61" i="10"/>
  <c r="T61" i="10"/>
  <c r="W61" i="10"/>
  <c r="Y61" i="10"/>
  <c r="Q62" i="10"/>
  <c r="R62" i="10"/>
  <c r="S62" i="10"/>
  <c r="T62" i="10"/>
  <c r="W62" i="10"/>
  <c r="Y62" i="10"/>
  <c r="W63" i="10"/>
  <c r="Q64" i="10"/>
  <c r="R64" i="10"/>
  <c r="T64" i="10"/>
  <c r="W64" i="10"/>
  <c r="X64" i="10"/>
  <c r="Y64" i="10"/>
  <c r="Q65" i="10"/>
  <c r="R65" i="10"/>
  <c r="T65" i="10"/>
  <c r="W65" i="10"/>
  <c r="X65" i="10"/>
  <c r="Y65" i="10"/>
  <c r="Q66" i="10"/>
  <c r="R66" i="10"/>
  <c r="T66" i="10"/>
  <c r="W66" i="10"/>
  <c r="X66" i="10"/>
  <c r="Y66" i="10"/>
  <c r="Q67" i="10"/>
  <c r="R67" i="10"/>
  <c r="T67" i="10"/>
  <c r="W67" i="10"/>
  <c r="X67" i="10"/>
  <c r="Y67" i="10"/>
  <c r="Q68" i="10"/>
  <c r="R68" i="10"/>
  <c r="T68" i="10"/>
  <c r="W68" i="10"/>
  <c r="X68" i="10"/>
  <c r="Y68" i="10"/>
  <c r="Q69" i="10"/>
  <c r="R69" i="10"/>
  <c r="T69" i="10"/>
  <c r="W69" i="10"/>
  <c r="X69" i="10"/>
  <c r="Q70" i="10"/>
  <c r="R70" i="10"/>
  <c r="T70" i="10"/>
  <c r="W70" i="10"/>
  <c r="X70" i="10"/>
  <c r="Y70" i="10"/>
  <c r="Q71" i="10"/>
  <c r="R71" i="10"/>
  <c r="T71" i="10"/>
  <c r="W71" i="10"/>
  <c r="X71" i="10"/>
  <c r="Y71" i="10"/>
  <c r="Q72" i="10"/>
  <c r="R72" i="10"/>
  <c r="T72" i="10"/>
  <c r="W72" i="10"/>
  <c r="X72" i="10"/>
  <c r="Q73" i="10"/>
  <c r="R73" i="10"/>
  <c r="T73" i="10"/>
  <c r="W73" i="10"/>
  <c r="X73" i="10"/>
  <c r="Y73" i="10"/>
  <c r="Q74" i="10"/>
  <c r="R74" i="10"/>
  <c r="T74" i="10"/>
  <c r="W74" i="10"/>
  <c r="X74" i="10"/>
  <c r="Y74" i="10"/>
  <c r="Q75" i="10"/>
  <c r="R75" i="10"/>
  <c r="T75" i="10"/>
  <c r="W75" i="10"/>
  <c r="X75" i="10"/>
  <c r="Y75" i="10"/>
  <c r="Q76" i="10"/>
  <c r="R76" i="10"/>
  <c r="T76" i="10"/>
  <c r="W76" i="10"/>
  <c r="X76" i="10"/>
  <c r="Y76" i="10"/>
  <c r="Q77" i="10"/>
  <c r="R77" i="10"/>
  <c r="T77" i="10"/>
  <c r="W77" i="10"/>
  <c r="X77" i="10"/>
  <c r="Q78" i="10"/>
  <c r="R78" i="10"/>
  <c r="T78" i="10"/>
  <c r="W78" i="10"/>
  <c r="X78" i="10"/>
  <c r="Y78" i="10"/>
  <c r="Q79" i="10"/>
  <c r="R79" i="10"/>
  <c r="T79" i="10"/>
  <c r="W79" i="10"/>
  <c r="X79" i="10"/>
  <c r="Y79" i="10"/>
  <c r="Q80" i="10"/>
  <c r="R80" i="10"/>
  <c r="T80" i="10"/>
  <c r="W80" i="10"/>
  <c r="X80" i="10"/>
  <c r="Y80" i="10"/>
  <c r="Q81" i="10"/>
  <c r="R81" i="10"/>
  <c r="T81" i="10"/>
  <c r="W81" i="10"/>
  <c r="X81" i="10"/>
  <c r="Q82" i="10"/>
  <c r="R82" i="10"/>
  <c r="T82" i="10"/>
  <c r="W82" i="10"/>
  <c r="X82" i="10"/>
  <c r="Y82" i="10"/>
  <c r="Q83" i="10"/>
  <c r="R83" i="10"/>
  <c r="T83" i="10"/>
  <c r="W83" i="10"/>
  <c r="X83" i="10"/>
  <c r="Y83" i="10"/>
  <c r="W84" i="10"/>
  <c r="X84" i="10"/>
  <c r="Q85" i="10"/>
  <c r="R85" i="10"/>
  <c r="T85" i="10"/>
  <c r="W85" i="10"/>
  <c r="X85" i="10"/>
  <c r="Y85" i="10"/>
  <c r="Q86" i="10"/>
  <c r="R86" i="10"/>
  <c r="T86" i="10"/>
  <c r="W86" i="10"/>
  <c r="X86" i="10"/>
  <c r="Y86" i="10"/>
  <c r="Q87" i="10"/>
  <c r="R87" i="10"/>
  <c r="T87" i="10"/>
  <c r="W87" i="10"/>
  <c r="X87" i="10"/>
  <c r="Q88" i="10"/>
  <c r="R88" i="10"/>
  <c r="T88" i="10"/>
  <c r="W88" i="10"/>
  <c r="X88" i="10"/>
  <c r="Q89" i="10"/>
  <c r="R89" i="10"/>
  <c r="T89" i="10"/>
  <c r="W89" i="10"/>
  <c r="X89" i="10"/>
  <c r="Y89" i="10"/>
  <c r="Q90" i="10"/>
  <c r="R90" i="10"/>
  <c r="T90" i="10"/>
  <c r="W90" i="10"/>
  <c r="X90" i="10"/>
  <c r="Y90" i="10"/>
  <c r="Q91" i="10"/>
  <c r="R91" i="10"/>
  <c r="T91" i="10"/>
  <c r="W91" i="10"/>
  <c r="X91" i="10"/>
  <c r="Y91" i="10"/>
  <c r="Q92" i="10"/>
  <c r="R92" i="10"/>
  <c r="T92" i="10"/>
  <c r="W92" i="10"/>
  <c r="X92" i="10"/>
  <c r="Y92" i="10"/>
  <c r="Q93" i="10"/>
  <c r="R93" i="10"/>
  <c r="T93" i="10"/>
  <c r="W93" i="10"/>
  <c r="X93" i="10"/>
  <c r="Q94" i="10"/>
  <c r="R94" i="10"/>
  <c r="T94" i="10"/>
  <c r="W94" i="10"/>
  <c r="X94" i="10"/>
  <c r="Y94" i="10"/>
  <c r="Q95" i="10"/>
  <c r="R95" i="10"/>
  <c r="T95" i="10"/>
  <c r="W95" i="10"/>
  <c r="X95" i="10"/>
  <c r="Y95" i="10"/>
  <c r="Q96" i="10"/>
  <c r="R96" i="10"/>
  <c r="T96" i="10"/>
  <c r="W96" i="10"/>
  <c r="X96" i="10"/>
  <c r="Y96" i="10"/>
  <c r="Q97" i="10"/>
  <c r="R97" i="10"/>
  <c r="T97" i="10"/>
  <c r="W97" i="10"/>
  <c r="X97" i="10"/>
  <c r="Y97" i="10"/>
  <c r="Q98" i="10"/>
  <c r="R98" i="10"/>
  <c r="T98" i="10"/>
  <c r="W98" i="10"/>
  <c r="X98" i="10"/>
  <c r="Q99" i="10"/>
  <c r="T99" i="10"/>
  <c r="W99" i="10"/>
  <c r="X99" i="10"/>
  <c r="Y99" i="10"/>
  <c r="Q100" i="10"/>
  <c r="R100" i="10"/>
  <c r="T100" i="10"/>
  <c r="W100" i="10"/>
  <c r="X100" i="10"/>
  <c r="Y100" i="10"/>
  <c r="Q101" i="10"/>
  <c r="R101" i="10"/>
  <c r="T101" i="10"/>
  <c r="W101" i="10"/>
  <c r="X101" i="10"/>
  <c r="Y101" i="10"/>
  <c r="Q102" i="10"/>
  <c r="R102" i="10"/>
  <c r="T102" i="10"/>
  <c r="W102" i="10"/>
  <c r="X102" i="10"/>
  <c r="Y102" i="10"/>
  <c r="Q103" i="10"/>
  <c r="T103" i="10"/>
  <c r="W103" i="10"/>
  <c r="X103" i="10"/>
  <c r="Y103" i="10"/>
  <c r="Q104" i="10"/>
  <c r="R104" i="10"/>
  <c r="T104" i="10"/>
  <c r="W104" i="10"/>
  <c r="X104" i="10"/>
  <c r="Y104" i="10"/>
  <c r="Q105" i="10"/>
  <c r="R105" i="10"/>
  <c r="T105" i="10"/>
  <c r="W105" i="10"/>
  <c r="X105" i="10"/>
  <c r="Y105" i="10"/>
  <c r="Q106" i="10"/>
  <c r="R106" i="10"/>
  <c r="T106" i="10"/>
  <c r="W106" i="10"/>
  <c r="X106" i="10"/>
  <c r="Y106" i="10"/>
  <c r="Q107" i="10"/>
  <c r="R107" i="10"/>
  <c r="T107" i="10"/>
  <c r="W107" i="10"/>
  <c r="X107" i="10"/>
  <c r="Y107" i="10"/>
  <c r="Q108" i="10"/>
  <c r="R108" i="10"/>
  <c r="T108" i="10"/>
  <c r="W108" i="10"/>
  <c r="X108" i="10"/>
  <c r="Y108" i="10"/>
  <c r="Q109" i="10"/>
  <c r="R109" i="10"/>
  <c r="T109" i="10"/>
  <c r="W109" i="10"/>
  <c r="X109" i="10"/>
  <c r="Q110" i="10"/>
  <c r="R110" i="10"/>
  <c r="T110" i="10"/>
  <c r="W110" i="10"/>
  <c r="X110" i="10"/>
  <c r="Y110" i="10"/>
  <c r="Q111" i="10"/>
  <c r="R111" i="10"/>
  <c r="T111" i="10"/>
  <c r="W111" i="10"/>
  <c r="X111" i="10"/>
  <c r="Y111" i="10"/>
  <c r="Q112" i="10"/>
  <c r="R112" i="10"/>
  <c r="T112" i="10"/>
  <c r="W112" i="10"/>
  <c r="X112" i="10"/>
  <c r="Y112" i="10"/>
  <c r="Q113" i="10"/>
  <c r="R113" i="10"/>
  <c r="T113" i="10"/>
  <c r="W113" i="10"/>
  <c r="X113" i="10"/>
  <c r="Y113" i="10"/>
  <c r="Q114" i="10"/>
  <c r="R114" i="10"/>
  <c r="T114" i="10"/>
  <c r="W114" i="10"/>
  <c r="X114" i="10"/>
  <c r="Y114" i="10"/>
  <c r="Q115" i="10"/>
  <c r="R115" i="10"/>
  <c r="T115" i="10"/>
  <c r="W115" i="10"/>
  <c r="X115" i="10"/>
  <c r="Q116" i="10"/>
  <c r="R116" i="10"/>
  <c r="T116" i="10"/>
  <c r="W116" i="10"/>
  <c r="X116" i="10"/>
  <c r="Y116" i="10"/>
  <c r="W117" i="10"/>
  <c r="Q118" i="10"/>
  <c r="R118" i="10"/>
  <c r="T118" i="10"/>
  <c r="W118" i="10"/>
  <c r="X118" i="10"/>
  <c r="Y118" i="10"/>
  <c r="Q119" i="10"/>
  <c r="R119" i="10"/>
  <c r="T119" i="10"/>
  <c r="W119" i="10"/>
  <c r="X119" i="10"/>
  <c r="Y119" i="10"/>
  <c r="Q120" i="10"/>
  <c r="R120" i="10"/>
  <c r="T120" i="10"/>
  <c r="W120" i="10"/>
  <c r="X120" i="10"/>
  <c r="Y120" i="10"/>
  <c r="Q121" i="10"/>
  <c r="R121" i="10"/>
  <c r="T121" i="10"/>
  <c r="W121" i="10"/>
  <c r="X121" i="10"/>
  <c r="Q122" i="10"/>
  <c r="R122" i="10"/>
  <c r="T122" i="10"/>
  <c r="W122" i="10"/>
  <c r="X122" i="10"/>
  <c r="Y122" i="10"/>
  <c r="Q123" i="10"/>
  <c r="R123" i="10"/>
  <c r="T123" i="10"/>
  <c r="W123" i="10"/>
  <c r="X123" i="10"/>
  <c r="Q124" i="10"/>
  <c r="R124" i="10"/>
  <c r="T124" i="10"/>
  <c r="W124" i="10"/>
  <c r="X124" i="10"/>
  <c r="Y124" i="10"/>
  <c r="Q125" i="10"/>
  <c r="R125" i="10"/>
  <c r="T125" i="10"/>
  <c r="W125" i="10"/>
  <c r="X125" i="10"/>
  <c r="Y125" i="10"/>
  <c r="Q126" i="10"/>
  <c r="R126" i="10"/>
  <c r="T126" i="10"/>
  <c r="W126" i="10"/>
  <c r="X126" i="10"/>
  <c r="Y126" i="10"/>
  <c r="Q127" i="10"/>
  <c r="R127" i="10"/>
  <c r="T127" i="10"/>
  <c r="W127" i="10"/>
  <c r="X127" i="10"/>
  <c r="Q128" i="10"/>
  <c r="R128" i="10"/>
  <c r="T128" i="10"/>
  <c r="W128" i="10"/>
  <c r="X128" i="10"/>
  <c r="Y128" i="10"/>
  <c r="Q129" i="10"/>
  <c r="R129" i="10"/>
  <c r="T129" i="10"/>
  <c r="W129" i="10"/>
  <c r="Y129" i="10"/>
  <c r="Q130" i="10"/>
  <c r="R130" i="10"/>
  <c r="T130" i="10"/>
  <c r="Q131" i="10"/>
  <c r="R131" i="10"/>
  <c r="T131" i="10"/>
  <c r="Y131" i="10"/>
  <c r="Q132" i="10"/>
  <c r="R132" i="10"/>
  <c r="T132" i="10"/>
  <c r="Y132" i="10"/>
  <c r="Q133" i="10"/>
  <c r="R133" i="10"/>
  <c r="T133" i="10"/>
  <c r="W133" i="10"/>
  <c r="X133" i="10"/>
  <c r="Q134" i="10"/>
  <c r="R134" i="10"/>
  <c r="T134" i="10"/>
  <c r="W134" i="10"/>
  <c r="X134" i="10"/>
  <c r="Y134" i="10"/>
  <c r="Q135" i="10"/>
  <c r="R135" i="10"/>
  <c r="T135" i="10"/>
  <c r="W135" i="10"/>
  <c r="X135" i="10"/>
  <c r="Y135" i="10"/>
  <c r="W136" i="10"/>
  <c r="Q137" i="10"/>
  <c r="R137" i="10"/>
  <c r="T137" i="10"/>
  <c r="W137" i="10"/>
  <c r="X137" i="10"/>
  <c r="Y137" i="10"/>
  <c r="Q138" i="10"/>
  <c r="R138" i="10"/>
  <c r="W138" i="10"/>
  <c r="X138" i="10"/>
  <c r="Y138" i="10"/>
  <c r="W139" i="10"/>
  <c r="X139" i="10"/>
  <c r="Q140" i="10"/>
  <c r="R140" i="10"/>
  <c r="T140" i="10"/>
  <c r="W140" i="10"/>
  <c r="X140" i="10"/>
  <c r="Y140" i="10"/>
  <c r="Q141" i="10"/>
  <c r="R141" i="10"/>
  <c r="T141" i="10"/>
  <c r="W141" i="10"/>
  <c r="X141" i="10"/>
  <c r="Y141" i="10"/>
  <c r="Q142" i="10"/>
  <c r="R142" i="10"/>
  <c r="T142" i="10"/>
  <c r="W142" i="10"/>
  <c r="X142" i="10"/>
  <c r="Q143" i="10"/>
  <c r="R143" i="10"/>
  <c r="T143" i="10"/>
  <c r="W143" i="10"/>
  <c r="X143" i="10"/>
  <c r="Y143" i="10"/>
  <c r="W144" i="10"/>
  <c r="X144" i="10"/>
  <c r="Q145" i="10"/>
  <c r="R145" i="10"/>
  <c r="T145" i="10"/>
  <c r="W145" i="10"/>
  <c r="X145" i="10"/>
  <c r="Y145" i="10"/>
  <c r="W146" i="10"/>
  <c r="X146" i="10"/>
  <c r="Q147" i="10"/>
  <c r="R147" i="10"/>
  <c r="T147" i="10"/>
  <c r="W147" i="10"/>
  <c r="X147" i="10"/>
  <c r="Y147" i="10"/>
  <c r="Q148" i="10"/>
  <c r="R148" i="10"/>
  <c r="T148" i="10"/>
  <c r="W148" i="10"/>
  <c r="X148" i="10"/>
  <c r="Y148" i="10"/>
  <c r="W149" i="10"/>
  <c r="X149" i="10"/>
  <c r="Q150" i="10"/>
  <c r="R150" i="10"/>
  <c r="T150" i="10"/>
  <c r="W150" i="10"/>
  <c r="X150" i="10"/>
  <c r="Y150" i="10"/>
  <c r="Q151" i="10"/>
  <c r="R151" i="10"/>
  <c r="T151" i="10"/>
  <c r="W151" i="10"/>
  <c r="X151" i="10"/>
  <c r="Y151" i="10"/>
  <c r="W152" i="10"/>
  <c r="Q153" i="10"/>
  <c r="R153" i="10"/>
  <c r="S153" i="10"/>
  <c r="T153" i="10"/>
  <c r="W153" i="10"/>
  <c r="X153" i="10"/>
  <c r="Y153" i="10"/>
  <c r="Q154" i="10"/>
  <c r="R154" i="10"/>
  <c r="S154" i="10"/>
  <c r="T154" i="10"/>
  <c r="W154" i="10"/>
  <c r="X154" i="10"/>
  <c r="Y154" i="10"/>
  <c r="Q155" i="10"/>
  <c r="R155" i="10"/>
  <c r="S155" i="10"/>
  <c r="T155" i="10"/>
  <c r="W155" i="10"/>
  <c r="X155" i="10"/>
  <c r="Y155" i="10"/>
  <c r="Q156" i="10"/>
  <c r="R156" i="10"/>
  <c r="S156" i="10"/>
  <c r="T156" i="10"/>
  <c r="W156" i="10"/>
  <c r="X156" i="10"/>
  <c r="Y156" i="10"/>
  <c r="Q157" i="10"/>
  <c r="R157" i="10"/>
  <c r="S157" i="10"/>
  <c r="T157" i="10"/>
  <c r="W157" i="10"/>
  <c r="X157" i="10"/>
  <c r="Q158" i="10"/>
  <c r="R158" i="10"/>
  <c r="S158" i="10"/>
  <c r="T158" i="10"/>
  <c r="W158" i="10"/>
  <c r="X158" i="10"/>
  <c r="Y158" i="10"/>
  <c r="Q159" i="10"/>
  <c r="R159" i="10"/>
  <c r="S159" i="10"/>
  <c r="T159" i="10"/>
  <c r="W159" i="10"/>
  <c r="X159" i="10"/>
  <c r="Y159" i="10"/>
  <c r="Q160" i="10"/>
  <c r="R160" i="10"/>
  <c r="S160" i="10"/>
  <c r="T160" i="10"/>
  <c r="W160" i="10"/>
  <c r="X160" i="10"/>
  <c r="Q161" i="10"/>
  <c r="R161" i="10"/>
  <c r="S161" i="10"/>
  <c r="T161" i="10"/>
  <c r="W161" i="10"/>
  <c r="X161" i="10"/>
  <c r="Y161" i="10"/>
  <c r="Q162" i="10"/>
  <c r="R162" i="10"/>
  <c r="S162" i="10"/>
  <c r="T162" i="10"/>
  <c r="W162" i="10"/>
  <c r="X162" i="10"/>
  <c r="Y162" i="10"/>
  <c r="Q163" i="10"/>
  <c r="R163" i="10"/>
  <c r="S163" i="10"/>
  <c r="T163" i="10"/>
  <c r="W163" i="10"/>
  <c r="X163" i="10"/>
  <c r="Y163" i="10"/>
  <c r="Q164" i="10"/>
  <c r="R164" i="10"/>
  <c r="S164" i="10"/>
  <c r="T164" i="10"/>
  <c r="W164" i="10"/>
  <c r="X164" i="10"/>
  <c r="Y164" i="10"/>
  <c r="Q165" i="10"/>
  <c r="R165" i="10"/>
  <c r="S165" i="10"/>
  <c r="T165" i="10"/>
  <c r="W165" i="10"/>
  <c r="X165" i="10"/>
  <c r="Y165" i="10"/>
  <c r="Q166" i="10"/>
  <c r="R166" i="10"/>
  <c r="S166" i="10"/>
  <c r="T166" i="10"/>
  <c r="W166" i="10"/>
  <c r="X166" i="10"/>
  <c r="Q167" i="10"/>
  <c r="R167" i="10"/>
  <c r="S167" i="10"/>
  <c r="T167" i="10"/>
  <c r="W167" i="10"/>
  <c r="X167" i="10"/>
  <c r="Y167" i="10"/>
  <c r="Q168" i="10"/>
  <c r="R168" i="10"/>
  <c r="S168" i="10"/>
  <c r="T168" i="10"/>
  <c r="W168" i="10"/>
  <c r="X168" i="10"/>
  <c r="Y168" i="10"/>
  <c r="Q169" i="10"/>
  <c r="R169" i="10"/>
  <c r="S169" i="10"/>
  <c r="T169" i="10"/>
  <c r="W169" i="10"/>
  <c r="X169" i="10"/>
  <c r="Y169" i="10"/>
  <c r="Q170" i="10"/>
  <c r="R170" i="10"/>
  <c r="S170" i="10"/>
  <c r="T170" i="10"/>
  <c r="W170" i="10"/>
  <c r="X170" i="10"/>
  <c r="Y170" i="10"/>
  <c r="Q171" i="10"/>
  <c r="R171" i="10"/>
  <c r="S171" i="10"/>
  <c r="T171" i="10"/>
  <c r="W171" i="10"/>
  <c r="X171" i="10"/>
  <c r="Y171" i="10"/>
  <c r="Q172" i="10"/>
  <c r="R172" i="10"/>
  <c r="S172" i="10"/>
  <c r="T172" i="10"/>
  <c r="W172" i="10"/>
  <c r="X172" i="10"/>
  <c r="Q173" i="10"/>
  <c r="R173" i="10"/>
  <c r="S173" i="10"/>
  <c r="T173" i="10"/>
  <c r="W173" i="10"/>
  <c r="X173" i="10"/>
  <c r="Y173" i="10"/>
  <c r="Q174" i="10"/>
  <c r="R174" i="10"/>
  <c r="S174" i="10"/>
  <c r="T174" i="10"/>
  <c r="W174" i="10"/>
  <c r="X174" i="10"/>
  <c r="Y174" i="10"/>
  <c r="Q175" i="10"/>
  <c r="R175" i="10"/>
  <c r="S175" i="10"/>
  <c r="T175" i="10"/>
  <c r="W175" i="10"/>
  <c r="X175" i="10"/>
  <c r="Q176" i="10"/>
  <c r="R176" i="10"/>
  <c r="S176" i="10"/>
  <c r="T176" i="10"/>
  <c r="W176" i="10"/>
  <c r="X176" i="10"/>
  <c r="Y176" i="10"/>
  <c r="Q177" i="10"/>
  <c r="R177" i="10"/>
  <c r="S177" i="10"/>
  <c r="T177" i="10"/>
  <c r="W177" i="10"/>
  <c r="X177" i="10"/>
  <c r="Y177" i="10"/>
  <c r="Q178" i="10"/>
  <c r="R178" i="10"/>
  <c r="S178" i="10"/>
  <c r="T178" i="10"/>
  <c r="W178" i="10"/>
  <c r="X178" i="10"/>
  <c r="Y178" i="10"/>
  <c r="Q179" i="10"/>
  <c r="R179" i="10"/>
  <c r="S179" i="10"/>
  <c r="T179" i="10"/>
  <c r="W179" i="10"/>
  <c r="X179" i="10"/>
  <c r="Y179" i="10"/>
  <c r="Q180" i="10"/>
  <c r="R180" i="10"/>
  <c r="S180" i="10"/>
  <c r="T180" i="10"/>
  <c r="W180" i="10"/>
  <c r="X180" i="10"/>
  <c r="Q181" i="10"/>
  <c r="R181" i="10"/>
  <c r="S181" i="10"/>
  <c r="T181" i="10"/>
  <c r="W181" i="10"/>
  <c r="X181" i="10"/>
  <c r="Y181" i="10"/>
  <c r="Q182" i="10"/>
  <c r="R182" i="10"/>
  <c r="S182" i="10"/>
  <c r="T182" i="10"/>
  <c r="W182" i="10"/>
  <c r="X182" i="10"/>
  <c r="Y182" i="10"/>
  <c r="Q183" i="10"/>
  <c r="R183" i="10"/>
  <c r="S183" i="10"/>
  <c r="T183" i="10"/>
  <c r="W183" i="10"/>
  <c r="X183" i="10"/>
  <c r="Y183" i="10"/>
  <c r="Q184" i="10"/>
  <c r="R184" i="10"/>
  <c r="S184" i="10"/>
  <c r="T184" i="10"/>
  <c r="W184" i="10"/>
  <c r="X184" i="10"/>
  <c r="Y184" i="10"/>
  <c r="W185" i="10"/>
  <c r="X185" i="10"/>
  <c r="Q186" i="10"/>
  <c r="R186" i="10"/>
  <c r="S186" i="10"/>
  <c r="T186" i="10"/>
  <c r="W186" i="10"/>
  <c r="X186" i="10"/>
  <c r="Y186" i="10"/>
  <c r="Q187" i="10"/>
  <c r="R187" i="10"/>
  <c r="S187" i="10"/>
  <c r="T187" i="10"/>
  <c r="W187" i="10"/>
  <c r="X187" i="10"/>
  <c r="Y187" i="10"/>
  <c r="Q188" i="10"/>
  <c r="R188" i="10"/>
  <c r="S188" i="10"/>
  <c r="T188" i="10"/>
  <c r="W188" i="10"/>
  <c r="X188" i="10"/>
  <c r="Y188" i="10"/>
  <c r="W189" i="10"/>
  <c r="X189" i="10"/>
  <c r="Q190" i="10"/>
  <c r="R190" i="10"/>
  <c r="S190" i="10"/>
  <c r="T190" i="10"/>
  <c r="W190" i="10"/>
  <c r="X190" i="10"/>
  <c r="Y190" i="10"/>
  <c r="Q191" i="10"/>
  <c r="R191" i="10"/>
  <c r="S191" i="10"/>
  <c r="T191" i="10"/>
  <c r="W191" i="10"/>
  <c r="X191" i="10"/>
  <c r="Y191" i="10"/>
  <c r="W192" i="10"/>
  <c r="X192" i="10"/>
  <c r="Q193" i="10"/>
  <c r="R193" i="10"/>
  <c r="S193" i="10"/>
  <c r="T193" i="10"/>
  <c r="W193" i="10"/>
  <c r="X193" i="10"/>
  <c r="Y193" i="10"/>
  <c r="W194" i="10"/>
  <c r="X194" i="10"/>
  <c r="Q195" i="10"/>
  <c r="R195" i="10"/>
  <c r="S195" i="10"/>
  <c r="T195" i="10"/>
  <c r="W195" i="10"/>
  <c r="X195" i="10"/>
  <c r="Y195" i="10"/>
  <c r="W196" i="10"/>
  <c r="X196" i="10"/>
  <c r="Q197" i="10"/>
  <c r="R197" i="10"/>
  <c r="S197" i="10"/>
  <c r="T197" i="10"/>
  <c r="W197" i="10"/>
  <c r="X197" i="10"/>
  <c r="Y197" i="10"/>
  <c r="W198" i="10"/>
  <c r="Q199" i="10"/>
  <c r="R199" i="10"/>
  <c r="S199" i="10"/>
  <c r="T199" i="10"/>
  <c r="W199" i="10"/>
  <c r="X199" i="10"/>
  <c r="Y199" i="10"/>
  <c r="W200" i="10"/>
  <c r="X200" i="10"/>
  <c r="Q201" i="10"/>
  <c r="R201" i="10"/>
  <c r="S201" i="10"/>
  <c r="T201" i="10"/>
  <c r="W201" i="10"/>
  <c r="X201" i="10"/>
  <c r="Y201" i="10"/>
  <c r="Q202" i="10"/>
  <c r="R202" i="10"/>
  <c r="S202" i="10"/>
  <c r="T202" i="10"/>
  <c r="W202" i="10"/>
  <c r="X202" i="10"/>
  <c r="Y202" i="10"/>
  <c r="W203" i="10"/>
  <c r="X203" i="10"/>
  <c r="Q204" i="10"/>
  <c r="R204" i="10"/>
  <c r="S204" i="10"/>
  <c r="T204" i="10"/>
  <c r="W204" i="10"/>
  <c r="X204" i="10"/>
  <c r="Y204" i="10"/>
  <c r="Q205" i="10"/>
  <c r="R205" i="10"/>
  <c r="S205" i="10"/>
  <c r="T205" i="10"/>
  <c r="W205" i="10"/>
  <c r="X205" i="10"/>
  <c r="Y205" i="10"/>
  <c r="W206" i="10"/>
  <c r="X206" i="10"/>
  <c r="Q207" i="10"/>
  <c r="R207" i="10"/>
  <c r="S207" i="10"/>
  <c r="T207" i="10"/>
  <c r="W207" i="10"/>
  <c r="X207" i="10"/>
  <c r="Y207" i="10"/>
  <c r="W208" i="10"/>
  <c r="Q209" i="10"/>
  <c r="R209" i="10"/>
  <c r="S209" i="10"/>
  <c r="T209" i="10"/>
  <c r="W209" i="10"/>
  <c r="X209" i="10"/>
  <c r="Y209" i="10"/>
  <c r="Q210" i="10"/>
  <c r="R210" i="10"/>
  <c r="S210" i="10"/>
  <c r="T210" i="10"/>
  <c r="W210" i="10"/>
  <c r="X210" i="10"/>
  <c r="Y210" i="10"/>
  <c r="Q211" i="10"/>
  <c r="R211" i="10"/>
  <c r="S211" i="10"/>
  <c r="T211" i="10"/>
  <c r="W211" i="10"/>
  <c r="X211" i="10"/>
  <c r="W212" i="10"/>
  <c r="X212" i="10"/>
  <c r="Q213" i="10"/>
  <c r="R213" i="10"/>
  <c r="S213" i="10"/>
  <c r="T213" i="10"/>
  <c r="W213" i="10"/>
  <c r="X213" i="10"/>
  <c r="Y213" i="10"/>
  <c r="Q214" i="10"/>
  <c r="R214" i="10"/>
  <c r="S214" i="10"/>
  <c r="T214" i="10"/>
  <c r="W214" i="10"/>
  <c r="X214" i="10"/>
  <c r="Y214" i="10"/>
  <c r="W215" i="10"/>
  <c r="X215" i="10"/>
  <c r="Q216" i="10"/>
  <c r="R216" i="10"/>
  <c r="S216" i="10"/>
  <c r="T216" i="10"/>
  <c r="W216" i="10"/>
  <c r="X216" i="10"/>
  <c r="Y216" i="10"/>
  <c r="W217" i="10"/>
  <c r="X217" i="10"/>
  <c r="R218" i="10"/>
  <c r="S218" i="10"/>
  <c r="T218" i="10"/>
  <c r="W218" i="10"/>
  <c r="X218" i="10"/>
  <c r="Y218" i="10"/>
  <c r="W219" i="10"/>
  <c r="X219" i="10"/>
  <c r="Q220" i="10"/>
  <c r="R220" i="10"/>
  <c r="S220" i="10"/>
  <c r="T220" i="10"/>
  <c r="W220" i="10"/>
  <c r="X220" i="10"/>
  <c r="Y220" i="10"/>
  <c r="Q221" i="10"/>
  <c r="R221" i="10"/>
  <c r="S221" i="10"/>
  <c r="T221" i="10"/>
  <c r="W221" i="10"/>
  <c r="X221" i="10"/>
  <c r="Y221" i="10"/>
  <c r="Q222" i="10"/>
  <c r="R222" i="10"/>
  <c r="S222" i="10"/>
  <c r="T222" i="10"/>
  <c r="W222" i="10"/>
  <c r="X222" i="10"/>
  <c r="Y222" i="10"/>
  <c r="Q223" i="10"/>
  <c r="R223" i="10"/>
  <c r="S223" i="10"/>
  <c r="T223" i="10"/>
  <c r="W223" i="10"/>
  <c r="X223" i="10"/>
  <c r="Y223" i="10"/>
  <c r="Q224" i="10"/>
  <c r="R224" i="10"/>
  <c r="S224" i="10"/>
  <c r="T224" i="10"/>
  <c r="W224" i="10"/>
  <c r="X224" i="10"/>
  <c r="Y224" i="10"/>
  <c r="W225" i="10"/>
  <c r="X225" i="10"/>
  <c r="Q226" i="10"/>
  <c r="R226" i="10"/>
  <c r="S226" i="10"/>
  <c r="T226" i="10"/>
  <c r="W226" i="10"/>
  <c r="X226" i="10"/>
  <c r="Y226" i="10"/>
  <c r="W227" i="10"/>
  <c r="X227" i="10"/>
  <c r="Q228" i="10"/>
  <c r="R228" i="10"/>
  <c r="S228" i="10"/>
  <c r="T228" i="10"/>
  <c r="W228" i="10"/>
  <c r="X228" i="10"/>
  <c r="Y228" i="10"/>
  <c r="Q229" i="10"/>
  <c r="R229" i="10"/>
  <c r="S229" i="10"/>
  <c r="T229" i="10"/>
  <c r="W229" i="10"/>
  <c r="X229" i="10"/>
  <c r="Y229" i="10"/>
  <c r="Q230" i="10"/>
  <c r="R230" i="10"/>
  <c r="S230" i="10"/>
  <c r="T230" i="10"/>
  <c r="W230" i="10"/>
  <c r="X230" i="10"/>
  <c r="Y230" i="10"/>
  <c r="Q231" i="10"/>
  <c r="R231" i="10"/>
  <c r="S231" i="10"/>
  <c r="T231" i="10"/>
  <c r="W231" i="10"/>
  <c r="X231" i="10"/>
  <c r="Y231" i="10"/>
  <c r="W232" i="10"/>
  <c r="X232" i="10"/>
  <c r="Q233" i="10"/>
  <c r="R233" i="10"/>
  <c r="S233" i="10"/>
  <c r="T233" i="10"/>
  <c r="W233" i="10"/>
  <c r="X233" i="10"/>
  <c r="Y233" i="10"/>
  <c r="Q234" i="10"/>
  <c r="R234" i="10"/>
  <c r="S234" i="10"/>
  <c r="T234" i="10"/>
  <c r="W234" i="10"/>
  <c r="X234" i="10"/>
  <c r="Y234" i="10"/>
  <c r="Q235" i="10"/>
  <c r="R235" i="10"/>
  <c r="S235" i="10"/>
  <c r="T235" i="10"/>
  <c r="W235" i="10"/>
  <c r="X235" i="10"/>
  <c r="Y235" i="10"/>
  <c r="Q236" i="10"/>
  <c r="R236" i="10"/>
  <c r="S236" i="10"/>
  <c r="T236" i="10"/>
  <c r="W236" i="10"/>
  <c r="X236" i="10"/>
  <c r="Y236" i="10"/>
  <c r="W237" i="10"/>
  <c r="X237" i="10"/>
  <c r="Q238" i="10"/>
  <c r="S238" i="10"/>
  <c r="T238" i="10"/>
  <c r="W238" i="10"/>
  <c r="X238" i="10"/>
  <c r="Y238" i="10"/>
  <c r="Q239" i="10"/>
  <c r="R239" i="10"/>
  <c r="S239" i="10"/>
  <c r="T239" i="10"/>
  <c r="W239" i="10"/>
  <c r="X239" i="10"/>
  <c r="Y239" i="10"/>
  <c r="Q240" i="10"/>
  <c r="R240" i="10"/>
  <c r="S240" i="10"/>
  <c r="T240" i="10"/>
  <c r="W240" i="10"/>
  <c r="X240" i="10"/>
  <c r="Y240" i="10"/>
  <c r="W241" i="10"/>
  <c r="X241" i="10"/>
  <c r="Q242" i="10"/>
  <c r="R242" i="10"/>
  <c r="S242" i="10"/>
  <c r="T242" i="10"/>
  <c r="W242" i="10"/>
  <c r="X242" i="10"/>
  <c r="Y242" i="10"/>
  <c r="Q243" i="10"/>
  <c r="R243" i="10"/>
  <c r="S243" i="10"/>
  <c r="T243" i="10"/>
  <c r="W243" i="10"/>
  <c r="X243" i="10"/>
  <c r="Y243" i="10"/>
  <c r="Q244" i="10"/>
  <c r="R244" i="10"/>
  <c r="S244" i="10"/>
  <c r="T244" i="10"/>
  <c r="W244" i="10"/>
  <c r="X244" i="10"/>
  <c r="Y244" i="10"/>
  <c r="Q245" i="10"/>
  <c r="R245" i="10"/>
  <c r="S245" i="10"/>
  <c r="T245" i="10"/>
  <c r="W245" i="10"/>
  <c r="X245" i="10"/>
  <c r="Y245" i="10"/>
  <c r="W246" i="10"/>
  <c r="X246" i="10"/>
  <c r="Q247" i="10"/>
  <c r="R247" i="10"/>
  <c r="S247" i="10"/>
  <c r="T247" i="10"/>
  <c r="W247" i="10"/>
  <c r="X247" i="10"/>
  <c r="Y247" i="10"/>
  <c r="Q248" i="10"/>
  <c r="R248" i="10"/>
  <c r="S248" i="10"/>
  <c r="T248" i="10"/>
  <c r="W248" i="10"/>
  <c r="X248" i="10"/>
  <c r="Y248" i="10"/>
  <c r="Q249" i="10"/>
  <c r="R249" i="10"/>
  <c r="S249" i="10"/>
  <c r="T249" i="10"/>
  <c r="W249" i="10"/>
  <c r="X249" i="10"/>
  <c r="Y249" i="10"/>
  <c r="Q250" i="10"/>
  <c r="R250" i="10"/>
  <c r="S250" i="10"/>
  <c r="T250" i="10"/>
  <c r="W250" i="10"/>
  <c r="X250" i="10"/>
  <c r="Y250" i="10"/>
  <c r="Q251" i="10"/>
  <c r="R251" i="10"/>
  <c r="S251" i="10"/>
  <c r="T251" i="10"/>
  <c r="W251" i="10"/>
  <c r="X251" i="10"/>
  <c r="Y251" i="10"/>
  <c r="Q252" i="10"/>
  <c r="R252" i="10"/>
  <c r="S252" i="10"/>
  <c r="T252" i="10"/>
  <c r="W252" i="10"/>
  <c r="X252" i="10"/>
  <c r="Y252" i="10"/>
  <c r="Q253" i="10"/>
  <c r="R253" i="10"/>
  <c r="S253" i="10"/>
  <c r="T253" i="10"/>
  <c r="W253" i="10"/>
  <c r="X253" i="10"/>
  <c r="Y253" i="10"/>
  <c r="Q254" i="10"/>
  <c r="R254" i="10"/>
  <c r="S254" i="10"/>
  <c r="T254" i="10"/>
  <c r="W254" i="10"/>
  <c r="X254" i="10"/>
  <c r="Y254" i="10"/>
  <c r="W255" i="10"/>
  <c r="X255" i="10"/>
  <c r="Q256" i="10"/>
  <c r="R256" i="10"/>
  <c r="S256" i="10"/>
  <c r="T256" i="10"/>
  <c r="W256" i="10"/>
  <c r="X256" i="10"/>
  <c r="Y256" i="10"/>
  <c r="W257" i="10"/>
  <c r="X257" i="10"/>
  <c r="Q258" i="10"/>
  <c r="R258" i="10"/>
  <c r="S258" i="10"/>
  <c r="T258" i="10"/>
  <c r="W258" i="10"/>
  <c r="X258" i="10"/>
  <c r="Y258" i="10"/>
  <c r="W259" i="10"/>
  <c r="X259" i="10"/>
  <c r="Q260" i="10"/>
  <c r="R260" i="10"/>
  <c r="S260" i="10"/>
  <c r="T260" i="10"/>
  <c r="W260" i="10"/>
  <c r="X260" i="10"/>
  <c r="Y260" i="10"/>
  <c r="Q261" i="10"/>
  <c r="R261" i="10"/>
  <c r="S261" i="10"/>
  <c r="T261" i="10"/>
  <c r="W261" i="10"/>
  <c r="X261" i="10"/>
  <c r="Y261" i="10"/>
  <c r="Q262" i="10"/>
  <c r="R262" i="10"/>
  <c r="S262" i="10"/>
  <c r="T262" i="10"/>
  <c r="W262" i="10"/>
  <c r="X262" i="10"/>
  <c r="Y262" i="10"/>
  <c r="W263" i="10"/>
  <c r="X263" i="10"/>
  <c r="Q264" i="10"/>
  <c r="R264" i="10"/>
  <c r="S264" i="10"/>
  <c r="T264" i="10"/>
  <c r="W264" i="10"/>
  <c r="X264" i="10"/>
  <c r="Y264" i="10"/>
  <c r="Q265" i="10"/>
  <c r="R265" i="10"/>
  <c r="S265" i="10"/>
  <c r="T265" i="10"/>
  <c r="W265" i="10"/>
  <c r="X265" i="10"/>
  <c r="Y265" i="10"/>
  <c r="Q266" i="10"/>
  <c r="R266" i="10"/>
  <c r="S266" i="10"/>
  <c r="T266" i="10"/>
  <c r="W266" i="10"/>
  <c r="X266" i="10"/>
  <c r="Y266" i="10"/>
  <c r="W267" i="10"/>
  <c r="X267" i="10"/>
  <c r="Q268" i="10"/>
  <c r="S268" i="10"/>
  <c r="T268" i="10"/>
  <c r="W268" i="10"/>
  <c r="X268" i="10"/>
  <c r="Y268" i="10"/>
  <c r="Q269" i="10"/>
  <c r="R269" i="10"/>
  <c r="S269" i="10"/>
  <c r="T269" i="10"/>
  <c r="W269" i="10"/>
  <c r="X269" i="10"/>
  <c r="Y269" i="10"/>
  <c r="Q270" i="10"/>
  <c r="R270" i="10"/>
  <c r="S270" i="10"/>
  <c r="T270" i="10"/>
  <c r="W270" i="10"/>
  <c r="X270" i="10"/>
  <c r="Y270" i="10"/>
  <c r="W271" i="10"/>
  <c r="X271" i="10"/>
  <c r="Q272" i="10"/>
  <c r="R272" i="10"/>
  <c r="S272" i="10"/>
  <c r="T272" i="10"/>
  <c r="W272" i="10"/>
  <c r="X272" i="10"/>
  <c r="Y272" i="10"/>
  <c r="W273" i="10"/>
  <c r="Q274" i="10"/>
  <c r="R274" i="10"/>
  <c r="S274" i="10"/>
  <c r="T274" i="10"/>
  <c r="W274" i="10"/>
  <c r="X274" i="10"/>
  <c r="Y274" i="10"/>
  <c r="Q275" i="10"/>
  <c r="R275" i="10"/>
  <c r="S275" i="10"/>
  <c r="T275" i="10"/>
  <c r="W275" i="10"/>
  <c r="X275" i="10"/>
  <c r="Y275" i="10"/>
  <c r="W276" i="10"/>
  <c r="X276" i="10"/>
  <c r="Q277" i="10"/>
  <c r="R277" i="10"/>
  <c r="S277" i="10"/>
  <c r="T277" i="10"/>
  <c r="W277" i="10"/>
  <c r="X277" i="10"/>
  <c r="Y277" i="10"/>
  <c r="W278" i="10"/>
  <c r="X278" i="10"/>
  <c r="Q279" i="10"/>
  <c r="R279" i="10"/>
  <c r="S279" i="10"/>
  <c r="T279" i="10"/>
  <c r="W279" i="10"/>
  <c r="X279" i="10"/>
  <c r="Y279" i="10"/>
  <c r="W280" i="10"/>
  <c r="Q281" i="10"/>
  <c r="R281" i="10"/>
  <c r="S281" i="10"/>
  <c r="T281" i="10"/>
  <c r="W281" i="10"/>
  <c r="X281" i="10"/>
  <c r="Y281" i="10"/>
  <c r="W282" i="10"/>
  <c r="X282" i="10"/>
  <c r="Q283" i="10"/>
  <c r="R283" i="10"/>
  <c r="S283" i="10"/>
  <c r="T283" i="10"/>
  <c r="W283" i="10"/>
  <c r="X283" i="10"/>
  <c r="Y283" i="10"/>
  <c r="Q284" i="10"/>
  <c r="R284" i="10"/>
  <c r="S284" i="10"/>
  <c r="T284" i="10"/>
  <c r="W284" i="10"/>
  <c r="X284" i="10"/>
  <c r="Y284" i="10"/>
  <c r="W285" i="10"/>
  <c r="X285" i="10"/>
  <c r="Q286" i="10"/>
  <c r="R286" i="10"/>
  <c r="S286" i="10"/>
  <c r="T286" i="10"/>
  <c r="W286" i="10"/>
  <c r="X286" i="10"/>
  <c r="Y286" i="10"/>
  <c r="W287" i="10"/>
  <c r="X287" i="10"/>
  <c r="Q288" i="10"/>
  <c r="R288" i="10"/>
  <c r="S288" i="10"/>
  <c r="T288" i="10"/>
  <c r="W288" i="10"/>
  <c r="X288" i="10"/>
  <c r="Y288" i="10"/>
  <c r="Q289" i="10"/>
  <c r="R289" i="10"/>
  <c r="S289" i="10"/>
  <c r="T289" i="10"/>
  <c r="W289" i="10"/>
  <c r="X289" i="10"/>
  <c r="Y289" i="10"/>
  <c r="Q290" i="10"/>
  <c r="R290" i="10"/>
  <c r="S290" i="10"/>
  <c r="T290" i="10"/>
  <c r="W290" i="10"/>
  <c r="X290" i="10"/>
  <c r="Y290" i="10"/>
  <c r="Q291" i="10"/>
  <c r="R291" i="10"/>
  <c r="S291" i="10"/>
  <c r="T291" i="10"/>
  <c r="W291" i="10"/>
  <c r="X291" i="10"/>
  <c r="Y291" i="10"/>
  <c r="Q292" i="10"/>
  <c r="R292" i="10"/>
  <c r="S292" i="10"/>
  <c r="T292" i="10"/>
  <c r="W292" i="10"/>
  <c r="X292" i="10"/>
  <c r="Y292" i="10"/>
  <c r="Q293" i="10"/>
  <c r="R293" i="10"/>
  <c r="S293" i="10"/>
  <c r="T293" i="10"/>
  <c r="W293" i="10"/>
  <c r="X293" i="10"/>
  <c r="Y293" i="10"/>
  <c r="Q294" i="10"/>
  <c r="R294" i="10"/>
  <c r="S294" i="10"/>
  <c r="T294" i="10"/>
  <c r="W294" i="10"/>
  <c r="X294" i="10"/>
  <c r="Y294" i="10"/>
  <c r="Q295" i="10"/>
  <c r="R295" i="10"/>
  <c r="S295" i="10"/>
  <c r="T295" i="10"/>
  <c r="W295" i="10"/>
  <c r="X295" i="10"/>
  <c r="Y295" i="10"/>
  <c r="W296" i="10"/>
  <c r="X296" i="10"/>
  <c r="Q297" i="10"/>
  <c r="R297" i="10"/>
  <c r="S297" i="10"/>
  <c r="T297" i="10"/>
  <c r="W297" i="10"/>
  <c r="X297" i="10"/>
  <c r="Y297" i="10"/>
  <c r="Q298" i="10"/>
  <c r="R298" i="10"/>
  <c r="S298" i="10"/>
  <c r="T298" i="10"/>
  <c r="W298" i="10"/>
  <c r="X298" i="10"/>
  <c r="Y298" i="10"/>
  <c r="Q299" i="10"/>
  <c r="R299" i="10"/>
  <c r="S299" i="10"/>
  <c r="T299" i="10"/>
  <c r="W299" i="10"/>
  <c r="X299" i="10"/>
  <c r="Y299" i="10"/>
  <c r="Q300" i="10"/>
  <c r="R300" i="10"/>
  <c r="S300" i="10"/>
  <c r="T300" i="10"/>
  <c r="W300" i="10"/>
  <c r="X300" i="10"/>
  <c r="Y300" i="10"/>
  <c r="W301" i="10"/>
  <c r="X301" i="10"/>
  <c r="Q302" i="10"/>
  <c r="R302" i="10"/>
  <c r="S302" i="10"/>
  <c r="T302" i="10"/>
  <c r="W302" i="10"/>
  <c r="X302" i="10"/>
  <c r="Y302" i="10"/>
  <c r="W303" i="10"/>
  <c r="X303" i="10"/>
  <c r="Q304" i="10"/>
  <c r="R304" i="10"/>
  <c r="S304" i="10"/>
  <c r="T304" i="10"/>
  <c r="W304" i="10"/>
  <c r="X304" i="10"/>
  <c r="Y304" i="10"/>
  <c r="Q305" i="10"/>
  <c r="R305" i="10"/>
  <c r="S305" i="10"/>
  <c r="T305" i="10"/>
  <c r="W305" i="10"/>
  <c r="X305" i="10"/>
  <c r="Y305" i="10"/>
  <c r="Q306" i="10"/>
  <c r="R306" i="10"/>
  <c r="S306" i="10"/>
  <c r="T306" i="10"/>
  <c r="W306" i="10"/>
  <c r="X306" i="10"/>
  <c r="Y306" i="10"/>
  <c r="W307" i="10"/>
  <c r="X307" i="10"/>
  <c r="Q308" i="10"/>
  <c r="R308" i="10"/>
  <c r="S308" i="10"/>
  <c r="T308" i="10"/>
  <c r="W308" i="10"/>
  <c r="X308" i="10"/>
  <c r="Y308" i="10"/>
  <c r="Q309" i="10"/>
  <c r="R309" i="10"/>
  <c r="S309" i="10"/>
  <c r="T309" i="10"/>
  <c r="W309" i="10"/>
  <c r="X309" i="10"/>
  <c r="Y309" i="10"/>
  <c r="Q310" i="10"/>
  <c r="R310" i="10"/>
  <c r="S310" i="10"/>
  <c r="T310" i="10"/>
  <c r="W310" i="10"/>
  <c r="X310" i="10"/>
  <c r="Y310" i="10"/>
  <c r="Q311" i="10"/>
  <c r="R311" i="10"/>
  <c r="S311" i="10"/>
  <c r="T311" i="10"/>
  <c r="W311" i="10"/>
  <c r="X311" i="10"/>
  <c r="Y311" i="10"/>
  <c r="Q312" i="10"/>
  <c r="R312" i="10"/>
  <c r="S312" i="10"/>
  <c r="T312" i="10"/>
  <c r="W312" i="10"/>
  <c r="X312" i="10"/>
  <c r="Y312" i="10"/>
  <c r="W313" i="10"/>
  <c r="X313" i="10"/>
  <c r="Q314" i="10"/>
  <c r="R314" i="10"/>
  <c r="S314" i="10"/>
  <c r="T314" i="10"/>
  <c r="W314" i="10"/>
  <c r="X314" i="10"/>
  <c r="Y314" i="10"/>
  <c r="Q315" i="10"/>
  <c r="R315" i="10"/>
  <c r="S315" i="10"/>
  <c r="T315" i="10"/>
  <c r="W315" i="10"/>
  <c r="X315" i="10"/>
  <c r="Y315" i="10"/>
  <c r="W316" i="10"/>
  <c r="X316" i="10"/>
  <c r="Q317" i="10"/>
  <c r="R317" i="10"/>
  <c r="S317" i="10"/>
  <c r="T317" i="10"/>
  <c r="W317" i="10"/>
  <c r="X317" i="10"/>
  <c r="Y317" i="10"/>
  <c r="Q318" i="10"/>
  <c r="R318" i="10"/>
  <c r="S318" i="10"/>
  <c r="T318" i="10"/>
  <c r="W318" i="10"/>
  <c r="X318" i="10"/>
  <c r="Y318" i="10"/>
  <c r="W319" i="10"/>
  <c r="X319" i="10"/>
  <c r="Q320" i="10"/>
  <c r="S320" i="10"/>
  <c r="T320" i="10"/>
  <c r="W320" i="10"/>
  <c r="X320" i="10"/>
  <c r="Y320" i="10"/>
  <c r="Q321" i="10"/>
  <c r="S321" i="10"/>
  <c r="T321" i="10"/>
  <c r="W321" i="10"/>
  <c r="X321" i="10"/>
  <c r="Y321" i="10"/>
  <c r="Q322" i="10"/>
  <c r="R322" i="10"/>
  <c r="S322" i="10"/>
  <c r="T322" i="10"/>
  <c r="W322" i="10"/>
  <c r="X322" i="10"/>
  <c r="Y322" i="10"/>
  <c r="W323" i="10"/>
  <c r="X323" i="10"/>
  <c r="Q324" i="10"/>
  <c r="R324" i="10"/>
  <c r="S324" i="10"/>
  <c r="T324" i="10"/>
  <c r="W324" i="10"/>
  <c r="X324" i="10"/>
  <c r="Y324" i="10"/>
  <c r="W325" i="10"/>
  <c r="X325" i="10"/>
  <c r="Q326" i="10"/>
  <c r="R326" i="10"/>
  <c r="S326" i="10"/>
  <c r="T326" i="10"/>
  <c r="W326" i="10"/>
  <c r="X326" i="10"/>
  <c r="Y326" i="10"/>
  <c r="W327" i="10"/>
  <c r="X327" i="10"/>
  <c r="Q328" i="10"/>
  <c r="R328" i="10"/>
  <c r="S328" i="10"/>
  <c r="T328" i="10"/>
  <c r="W328" i="10"/>
  <c r="X328" i="10"/>
  <c r="Y328" i="10"/>
  <c r="Q329" i="10"/>
  <c r="R329" i="10"/>
  <c r="S329" i="10"/>
  <c r="T329" i="10"/>
  <c r="W329" i="10"/>
  <c r="X329" i="10"/>
  <c r="Y329" i="10"/>
  <c r="W330" i="10"/>
  <c r="X330" i="10"/>
  <c r="Q331" i="10"/>
  <c r="R331" i="10"/>
  <c r="S331" i="10"/>
  <c r="T331" i="10"/>
  <c r="W331" i="10"/>
  <c r="X331" i="10"/>
  <c r="Y331" i="10"/>
  <c r="W332" i="10"/>
  <c r="Q333" i="10"/>
  <c r="R333" i="10"/>
  <c r="S333" i="10"/>
  <c r="T333" i="10"/>
  <c r="W333" i="10"/>
  <c r="X333" i="10"/>
  <c r="Y333" i="10"/>
  <c r="Q334" i="10"/>
  <c r="R334" i="10"/>
  <c r="S334" i="10"/>
  <c r="T334" i="10"/>
  <c r="W334" i="10"/>
  <c r="X334" i="10"/>
  <c r="Y334" i="10"/>
  <c r="Q335" i="10"/>
  <c r="R335" i="10"/>
  <c r="S335" i="10"/>
  <c r="T335" i="10"/>
  <c r="W335" i="10"/>
  <c r="X335" i="10"/>
  <c r="Y335" i="10"/>
  <c r="Q336" i="10"/>
  <c r="R336" i="10"/>
  <c r="S336" i="10"/>
  <c r="T336" i="10"/>
  <c r="W336" i="10"/>
  <c r="X336" i="10"/>
  <c r="Y336" i="10"/>
  <c r="Q337" i="10"/>
  <c r="R337" i="10"/>
  <c r="S337" i="10"/>
  <c r="T337" i="10"/>
  <c r="W337" i="10"/>
  <c r="X337" i="10"/>
  <c r="Y337" i="10"/>
  <c r="Q338" i="10"/>
  <c r="R338" i="10"/>
  <c r="S338" i="10"/>
  <c r="T338" i="10"/>
  <c r="W338" i="10"/>
  <c r="X338" i="10"/>
  <c r="Y338" i="10"/>
  <c r="Q339" i="10"/>
  <c r="R339" i="10"/>
  <c r="S339" i="10"/>
  <c r="T339" i="10"/>
  <c r="W339" i="10"/>
  <c r="X339" i="10"/>
  <c r="Y339" i="10"/>
  <c r="W340" i="10"/>
  <c r="Q341" i="10"/>
  <c r="S341" i="10"/>
  <c r="T341" i="10"/>
  <c r="W341" i="10"/>
  <c r="Y341" i="10"/>
  <c r="Q342" i="10"/>
  <c r="R342" i="10"/>
  <c r="S342" i="10"/>
  <c r="T342" i="10"/>
  <c r="W342" i="10"/>
  <c r="Y342" i="10"/>
  <c r="Q343" i="10"/>
  <c r="R343" i="10"/>
  <c r="S343" i="10"/>
  <c r="T343" i="10"/>
  <c r="W343" i="10"/>
  <c r="Y343" i="10"/>
  <c r="Q344" i="10"/>
  <c r="R344" i="10"/>
  <c r="S344" i="10"/>
  <c r="T344" i="10"/>
  <c r="W344" i="10"/>
  <c r="Y344" i="10"/>
  <c r="W345" i="10"/>
  <c r="X345" i="10"/>
  <c r="Q346" i="10"/>
  <c r="R346" i="10"/>
  <c r="S346" i="10"/>
  <c r="T346" i="10"/>
  <c r="W346" i="10"/>
  <c r="X346" i="10"/>
  <c r="Y346" i="10"/>
  <c r="W347" i="10"/>
  <c r="X347" i="10"/>
  <c r="Q348" i="10"/>
  <c r="R348" i="10"/>
  <c r="S348" i="10"/>
  <c r="T348" i="10"/>
  <c r="W348" i="10"/>
  <c r="X348" i="10"/>
  <c r="Y348" i="10"/>
  <c r="Q349" i="10"/>
  <c r="R349" i="10"/>
  <c r="S349" i="10"/>
  <c r="T349" i="10"/>
  <c r="W349" i="10"/>
  <c r="X349" i="10"/>
  <c r="Y349" i="10"/>
  <c r="Q350" i="10"/>
  <c r="R350" i="10"/>
  <c r="S350" i="10"/>
  <c r="T350" i="10"/>
  <c r="W350" i="10"/>
  <c r="X350" i="10"/>
  <c r="Y350" i="10"/>
  <c r="Q351" i="10"/>
  <c r="R351" i="10"/>
  <c r="S351" i="10"/>
  <c r="T351" i="10"/>
  <c r="W351" i="10"/>
  <c r="X351" i="10"/>
  <c r="Y351" i="10"/>
  <c r="W352" i="10"/>
  <c r="X352" i="10"/>
  <c r="Q353" i="10"/>
  <c r="R353" i="10"/>
  <c r="S353" i="10"/>
  <c r="T353" i="10"/>
  <c r="W353" i="10"/>
  <c r="X353" i="10"/>
  <c r="Y353" i="10"/>
  <c r="Q354" i="10"/>
  <c r="R354" i="10"/>
  <c r="S354" i="10"/>
  <c r="T354" i="10"/>
  <c r="W354" i="10"/>
  <c r="X354" i="10"/>
  <c r="Y354" i="10"/>
  <c r="Q355" i="10"/>
  <c r="R355" i="10"/>
  <c r="S355" i="10"/>
  <c r="T355" i="10"/>
  <c r="W355" i="10"/>
  <c r="X355" i="10"/>
  <c r="Y355" i="10"/>
  <c r="Q356" i="10"/>
  <c r="R356" i="10"/>
  <c r="S356" i="10"/>
  <c r="T356" i="10"/>
  <c r="W356" i="10"/>
  <c r="X356" i="10"/>
  <c r="Y356" i="10"/>
  <c r="Q357" i="10"/>
  <c r="R357" i="10"/>
  <c r="S357" i="10"/>
  <c r="T357" i="10"/>
  <c r="W357" i="10"/>
  <c r="X357" i="10"/>
  <c r="Y357" i="10"/>
  <c r="W358" i="10"/>
  <c r="X358" i="10"/>
  <c r="Q359" i="10"/>
  <c r="R359" i="10"/>
  <c r="S359" i="10"/>
  <c r="T359" i="10"/>
  <c r="W359" i="10"/>
  <c r="X359" i="10"/>
  <c r="Y359" i="10"/>
  <c r="Q360" i="10"/>
  <c r="R360" i="10"/>
  <c r="S360" i="10"/>
  <c r="T360" i="10"/>
  <c r="W360" i="10"/>
  <c r="X360" i="10"/>
  <c r="Y360" i="10"/>
  <c r="Q361" i="10"/>
  <c r="S361" i="10"/>
  <c r="T361" i="10"/>
  <c r="W361" i="10"/>
  <c r="X361" i="10"/>
  <c r="Y361" i="10"/>
  <c r="Q362" i="10"/>
  <c r="R362" i="10"/>
  <c r="S362" i="10"/>
  <c r="T362" i="10"/>
  <c r="W362" i="10"/>
  <c r="X362" i="10"/>
  <c r="Y362" i="10"/>
  <c r="Q363" i="10"/>
  <c r="R363" i="10"/>
  <c r="S363" i="10"/>
  <c r="T363" i="10"/>
  <c r="W363" i="10"/>
  <c r="X363" i="10"/>
  <c r="Y363" i="10"/>
  <c r="W364" i="10"/>
  <c r="X364" i="10"/>
  <c r="Q365" i="10"/>
  <c r="R365" i="10"/>
  <c r="S365" i="10"/>
  <c r="T365" i="10"/>
  <c r="W365" i="10"/>
  <c r="X365" i="10"/>
  <c r="Y365" i="10"/>
  <c r="Q366" i="10"/>
  <c r="R366" i="10"/>
  <c r="S366" i="10"/>
  <c r="T366" i="10"/>
  <c r="X366" i="10"/>
  <c r="Y366" i="10"/>
  <c r="Q367" i="10"/>
  <c r="R367" i="10"/>
  <c r="S367" i="10"/>
  <c r="T367" i="10"/>
  <c r="X367" i="10"/>
  <c r="Y367" i="10"/>
  <c r="Q368" i="10"/>
  <c r="R368" i="10"/>
  <c r="S368" i="10"/>
  <c r="T368" i="10"/>
  <c r="X368" i="10"/>
  <c r="Y368" i="10"/>
  <c r="W369" i="10"/>
  <c r="X369" i="10"/>
  <c r="Q370" i="10"/>
  <c r="R370" i="10"/>
  <c r="S370" i="10"/>
  <c r="T370" i="10"/>
  <c r="W370" i="10"/>
  <c r="X370" i="10"/>
  <c r="Y370" i="10"/>
  <c r="W371" i="10"/>
  <c r="Q372" i="10"/>
  <c r="R372" i="10"/>
  <c r="S372" i="10"/>
  <c r="T372" i="10"/>
  <c r="W372" i="10"/>
  <c r="X372" i="10"/>
  <c r="Y372" i="10"/>
  <c r="Q373" i="10"/>
  <c r="R373" i="10"/>
  <c r="S373" i="10"/>
  <c r="T373" i="10"/>
  <c r="W373" i="10"/>
  <c r="X373" i="10"/>
  <c r="Y373" i="10"/>
  <c r="Q374" i="10"/>
  <c r="R374" i="10"/>
  <c r="S374" i="10"/>
  <c r="T374" i="10"/>
  <c r="W374" i="10"/>
  <c r="X374" i="10"/>
  <c r="Y374" i="10"/>
  <c r="Q375" i="10"/>
  <c r="R375" i="10"/>
  <c r="S375" i="10"/>
  <c r="T375" i="10"/>
  <c r="W375" i="10"/>
  <c r="X375" i="10"/>
  <c r="Q376" i="10"/>
  <c r="R376" i="10"/>
  <c r="S376" i="10"/>
  <c r="T376" i="10"/>
  <c r="W376" i="10"/>
  <c r="X376" i="10"/>
  <c r="Y376" i="10"/>
  <c r="Q377" i="10"/>
  <c r="R377" i="10"/>
  <c r="S377" i="10"/>
  <c r="T377" i="10"/>
  <c r="W377" i="10"/>
  <c r="X377" i="10"/>
  <c r="Y377" i="10"/>
  <c r="Q378" i="10"/>
  <c r="R378" i="10"/>
  <c r="S378" i="10"/>
  <c r="T378" i="10"/>
  <c r="W378" i="10"/>
  <c r="X378" i="10"/>
  <c r="Q379" i="10"/>
  <c r="R379" i="10"/>
  <c r="S379" i="10"/>
  <c r="T379" i="10"/>
  <c r="W379" i="10"/>
  <c r="X379" i="10"/>
  <c r="Y379" i="10"/>
  <c r="Q380" i="10"/>
  <c r="R380" i="10"/>
  <c r="S380" i="10"/>
  <c r="T380" i="10"/>
  <c r="W380" i="10"/>
  <c r="X380" i="10"/>
  <c r="Q381" i="10"/>
  <c r="R381" i="10"/>
  <c r="S381" i="10"/>
  <c r="T381" i="10"/>
  <c r="W381" i="10"/>
  <c r="X381" i="10"/>
  <c r="Y381" i="10"/>
  <c r="Q382" i="10"/>
  <c r="R382" i="10"/>
  <c r="S382" i="10"/>
  <c r="T382" i="10"/>
  <c r="W382" i="10"/>
  <c r="X382" i="10"/>
  <c r="Y382" i="10"/>
  <c r="Q383" i="10"/>
  <c r="R383" i="10"/>
  <c r="S383" i="10"/>
  <c r="T383" i="10"/>
  <c r="W383" i="10"/>
  <c r="X383" i="10"/>
  <c r="Y383" i="10"/>
  <c r="Q384" i="10"/>
  <c r="R384" i="10"/>
  <c r="S384" i="10"/>
  <c r="T384" i="10"/>
  <c r="W384" i="10"/>
  <c r="X384" i="10"/>
  <c r="Y384" i="10"/>
  <c r="Q385" i="10"/>
  <c r="R385" i="10"/>
  <c r="S385" i="10"/>
  <c r="T385" i="10"/>
  <c r="W385" i="10"/>
  <c r="X385" i="10"/>
  <c r="Y385" i="10"/>
  <c r="Q386" i="10"/>
  <c r="R386" i="10"/>
  <c r="S386" i="10"/>
  <c r="T386" i="10"/>
  <c r="W386" i="10"/>
  <c r="X386" i="10"/>
  <c r="Y386" i="10"/>
  <c r="Q387" i="10"/>
  <c r="R387" i="10"/>
  <c r="S387" i="10"/>
  <c r="T387" i="10"/>
  <c r="W387" i="10"/>
  <c r="X387" i="10"/>
  <c r="Q388" i="10"/>
  <c r="R388" i="10"/>
  <c r="S388" i="10"/>
  <c r="T388" i="10"/>
  <c r="W388" i="10"/>
  <c r="X388" i="10"/>
  <c r="Y388" i="10"/>
  <c r="Q389" i="10"/>
  <c r="R389" i="10"/>
  <c r="S389" i="10"/>
  <c r="T389" i="10"/>
  <c r="W389" i="10"/>
  <c r="X389" i="10"/>
  <c r="Y389" i="10"/>
  <c r="Q390" i="10"/>
  <c r="R390" i="10"/>
  <c r="S390" i="10"/>
  <c r="T390" i="10"/>
  <c r="W390" i="10"/>
  <c r="X390" i="10"/>
  <c r="Y390" i="10"/>
  <c r="Q391" i="10"/>
  <c r="R391" i="10"/>
  <c r="S391" i="10"/>
  <c r="T391" i="10"/>
  <c r="W391" i="10"/>
  <c r="X391" i="10"/>
  <c r="Y391" i="10"/>
  <c r="Q392" i="10"/>
  <c r="R392" i="10"/>
  <c r="S392" i="10"/>
  <c r="T392" i="10"/>
  <c r="W392" i="10"/>
  <c r="X392" i="10"/>
  <c r="Y392" i="10"/>
  <c r="Q393" i="10"/>
  <c r="R393" i="10"/>
  <c r="S393" i="10"/>
  <c r="T393" i="10"/>
  <c r="W393" i="10"/>
  <c r="X393" i="10"/>
  <c r="Y393" i="10"/>
  <c r="Q394" i="10"/>
  <c r="R394" i="10"/>
  <c r="S394" i="10"/>
  <c r="T394" i="10"/>
  <c r="W394" i="10"/>
  <c r="X394" i="10"/>
  <c r="Y394" i="10"/>
  <c r="W395" i="10"/>
  <c r="X395" i="10"/>
  <c r="I396" i="10"/>
  <c r="Q396" i="10"/>
  <c r="S396" i="10"/>
  <c r="T396" i="10"/>
  <c r="W396" i="10"/>
  <c r="X396" i="10"/>
  <c r="Y396" i="10"/>
  <c r="I397" i="10"/>
  <c r="Q397" i="10"/>
  <c r="S397" i="10"/>
  <c r="W397" i="10"/>
  <c r="X397" i="10"/>
  <c r="Y397" i="10"/>
  <c r="I398" i="10"/>
  <c r="Q398" i="10"/>
  <c r="S398" i="10"/>
  <c r="W398" i="10"/>
  <c r="X398" i="10"/>
  <c r="Y398" i="10"/>
  <c r="I399" i="10"/>
  <c r="Q399" i="10"/>
  <c r="S399" i="10"/>
  <c r="T399" i="10"/>
  <c r="W399" i="10"/>
  <c r="X399" i="10"/>
  <c r="Y399" i="10"/>
  <c r="I400" i="10"/>
  <c r="Q400" i="10"/>
  <c r="S400" i="10"/>
  <c r="T400" i="10"/>
  <c r="W400" i="10"/>
  <c r="X400" i="10"/>
  <c r="Y400" i="10"/>
  <c r="H40" i="31"/>
  <c r="H38" i="31"/>
  <c r="C40" i="31"/>
  <c r="C38" i="31"/>
  <c r="H22" i="31"/>
  <c r="H21" i="31"/>
  <c r="H20" i="31"/>
  <c r="C24" i="31"/>
  <c r="C23" i="31"/>
  <c r="C22" i="31"/>
  <c r="C20" i="31"/>
  <c r="C18" i="31"/>
  <c r="C17" i="31"/>
  <c r="C16" i="31"/>
  <c r="Q29" i="13"/>
  <c r="C24" i="36"/>
  <c r="C23" i="36"/>
  <c r="C22" i="36"/>
  <c r="C21" i="36"/>
  <c r="C20" i="36"/>
  <c r="C18" i="36"/>
  <c r="C17" i="36"/>
  <c r="C16" i="36"/>
  <c r="H22" i="36"/>
  <c r="H21" i="36"/>
  <c r="H20" i="36"/>
  <c r="C21" i="31"/>
  <c r="C61" i="29"/>
  <c r="C62" i="29"/>
  <c r="C63" i="29"/>
  <c r="C60" i="29"/>
  <c r="I35" i="30"/>
  <c r="K45" i="29"/>
  <c r="K47" i="29"/>
  <c r="H18" i="29"/>
  <c r="H17" i="29"/>
  <c r="H16" i="29"/>
  <c r="C20" i="29"/>
  <c r="C19" i="29"/>
  <c r="C18" i="29"/>
  <c r="C17" i="29"/>
  <c r="C16" i="29"/>
  <c r="C13" i="29"/>
  <c r="C14" i="29"/>
  <c r="C12" i="29"/>
  <c r="AG12" i="11"/>
  <c r="AF12" i="11"/>
  <c r="AE63" i="1"/>
  <c r="AD62" i="1"/>
  <c r="AE62" i="1"/>
  <c r="AD63" i="1"/>
  <c r="T38" i="28"/>
  <c r="K33" i="29"/>
  <c r="R36" i="28"/>
  <c r="T53" i="27"/>
  <c r="K32" i="29"/>
  <c r="R51" i="27"/>
  <c r="J32" i="29"/>
  <c r="T34" i="24"/>
  <c r="K29" i="29"/>
  <c r="R32" i="24"/>
  <c r="J29" i="29"/>
  <c r="R21" i="23"/>
  <c r="R19" i="22"/>
  <c r="R46" i="12"/>
  <c r="D27" i="29"/>
  <c r="T33" i="13"/>
  <c r="E28" i="29"/>
  <c r="R31" i="13"/>
  <c r="D28" i="29"/>
  <c r="T30" i="14"/>
  <c r="R28" i="14"/>
  <c r="T48" i="15"/>
  <c r="E30" i="29"/>
  <c r="R46" i="15"/>
  <c r="D30" i="29"/>
  <c r="R22" i="17"/>
  <c r="D32" i="29"/>
  <c r="T24" i="17"/>
  <c r="E32" i="29"/>
  <c r="T23" i="18"/>
  <c r="E33" i="29"/>
  <c r="R21" i="18"/>
  <c r="D33" i="29"/>
  <c r="R39" i="19"/>
  <c r="D34" i="29"/>
  <c r="T41" i="19"/>
  <c r="E34" i="29"/>
  <c r="T27" i="20"/>
  <c r="K25" i="29"/>
  <c r="R25" i="20"/>
  <c r="J25" i="29"/>
  <c r="T28" i="21"/>
  <c r="K26" i="29"/>
  <c r="R26" i="21"/>
  <c r="J26" i="29"/>
  <c r="T21" i="22"/>
  <c r="K27" i="29"/>
  <c r="T23" i="23"/>
  <c r="K28" i="29"/>
  <c r="T48" i="12"/>
  <c r="E27" i="29"/>
  <c r="T35" i="11"/>
  <c r="E26" i="29"/>
  <c r="T70" i="1"/>
  <c r="Q49" i="27"/>
  <c r="Q35" i="25"/>
  <c r="Q30" i="24"/>
  <c r="Q23" i="20"/>
  <c r="Q37" i="19"/>
  <c r="Q20" i="17"/>
  <c r="Q44" i="15"/>
  <c r="Q26" i="14"/>
  <c r="Q44" i="12"/>
  <c r="Q31" i="11"/>
  <c r="S68" i="1"/>
  <c r="Q66" i="1"/>
  <c r="J32" i="31"/>
  <c r="J31" i="31"/>
  <c r="J30" i="31"/>
  <c r="A3" i="30"/>
  <c r="A4" i="36"/>
  <c r="A3" i="36"/>
  <c r="A3" i="29"/>
  <c r="A4" i="29"/>
  <c r="A3" i="31"/>
  <c r="A4" i="31"/>
  <c r="W2" i="10"/>
  <c r="W3" i="10"/>
  <c r="V1" i="33"/>
  <c r="V2" i="33"/>
  <c r="R10" i="33"/>
  <c r="R396" i="10"/>
  <c r="R11" i="33"/>
  <c r="R397" i="10"/>
  <c r="T397" i="10"/>
  <c r="R12" i="33"/>
  <c r="R398" i="10"/>
  <c r="R13" i="33"/>
  <c r="R399" i="10"/>
  <c r="R14" i="33"/>
  <c r="R400" i="10"/>
  <c r="Q16" i="33"/>
  <c r="V1" i="28"/>
  <c r="V2" i="28"/>
  <c r="Q34" i="28"/>
  <c r="V1" i="27"/>
  <c r="V2" i="27"/>
  <c r="V1" i="25"/>
  <c r="V2" i="25"/>
  <c r="V1" i="24"/>
  <c r="V2" i="24"/>
  <c r="V1" i="23"/>
  <c r="V2" i="23"/>
  <c r="Q19" i="23"/>
  <c r="V1" i="22"/>
  <c r="V2" i="22"/>
  <c r="Q17" i="22"/>
  <c r="V1" i="21"/>
  <c r="V2" i="21"/>
  <c r="Q24" i="21"/>
  <c r="V1" i="20"/>
  <c r="V2" i="20"/>
  <c r="V1" i="19"/>
  <c r="V2" i="19"/>
  <c r="V1" i="18"/>
  <c r="V2" i="18"/>
  <c r="Q19" i="18"/>
  <c r="Q218" i="10"/>
  <c r="V1" i="17"/>
  <c r="V2" i="17"/>
  <c r="V1" i="16"/>
  <c r="V2" i="16"/>
  <c r="Q23" i="16"/>
  <c r="V1" i="15"/>
  <c r="V2" i="15"/>
  <c r="V1" i="14"/>
  <c r="V2" i="14"/>
  <c r="V1" i="13"/>
  <c r="V2" i="13"/>
  <c r="V1" i="12"/>
  <c r="V2" i="12"/>
  <c r="V1" i="11"/>
  <c r="V2" i="11"/>
  <c r="V1" i="1"/>
  <c r="V2" i="1"/>
  <c r="B5" i="30"/>
  <c r="R68" i="1"/>
  <c r="R25" i="16"/>
  <c r="D31" i="29"/>
  <c r="R37" i="25"/>
  <c r="J30" i="29"/>
  <c r="T39" i="25"/>
  <c r="T27" i="16"/>
  <c r="E31" i="29"/>
  <c r="R33" i="11"/>
  <c r="E25" i="29"/>
  <c r="J29" i="31"/>
  <c r="G36" i="29"/>
  <c r="G40" i="29"/>
  <c r="T20" i="33"/>
  <c r="T398" i="10"/>
  <c r="S406" i="10"/>
  <c r="R18" i="33"/>
  <c r="T40" i="28"/>
  <c r="T55" i="27"/>
  <c r="T36" i="24"/>
  <c r="T25" i="23"/>
  <c r="T30" i="21"/>
  <c r="T43" i="19"/>
  <c r="T26" i="17"/>
  <c r="R404" i="10"/>
  <c r="J33" i="29"/>
  <c r="T41" i="25"/>
  <c r="K30" i="29"/>
  <c r="J28" i="29"/>
  <c r="T23" i="22"/>
  <c r="J27" i="29"/>
  <c r="T29" i="20"/>
  <c r="T25" i="18"/>
  <c r="T29" i="16"/>
  <c r="T50" i="15"/>
  <c r="D29" i="29"/>
  <c r="T32" i="14"/>
  <c r="E29" i="29"/>
  <c r="T35" i="13"/>
  <c r="T50" i="12"/>
  <c r="Q402" i="10"/>
  <c r="T37" i="11"/>
  <c r="D26" i="29"/>
  <c r="T72" i="1"/>
  <c r="D25" i="29"/>
  <c r="I39" i="30"/>
  <c r="K49" i="29"/>
  <c r="G38" i="29"/>
  <c r="T22" i="33"/>
  <c r="T408" i="10"/>
</calcChain>
</file>

<file path=xl/sharedStrings.xml><?xml version="1.0" encoding="utf-8"?>
<sst xmlns="http://schemas.openxmlformats.org/spreadsheetml/2006/main" count="4061" uniqueCount="1154">
  <si>
    <t>Florida Green Local Government  Designation Standard</t>
  </si>
  <si>
    <t>Application Tool &amp; Checklist</t>
  </si>
  <si>
    <t>Version 5</t>
  </si>
  <si>
    <t>Effective January 1, 2014</t>
  </si>
  <si>
    <t>Why Become a Designated Green Local Government?</t>
  </si>
  <si>
    <t>The Florida Green Local Government Designation is an opportunity to establish a sustainability plan that sets goals and implements environmental practices that can lead to tangible reductions in operating costs and capital outlays for the municipality, while at the same time allows the community to be recognized for its environmental stewardship. Elected officials can set in motion a process that may extend beyond their terms and their generation in creating a culture of environmental stewardship through all future decisions and departments.</t>
  </si>
  <si>
    <t>Benefits of Following the FGBC Green Local Government Standard</t>
  </si>
  <si>
    <t>Following the green designation standard will likely lead to reduced government utility use, reduced waste and reduced expenditures on toxic cleaners and pest controls. Long-term benefits may include reduced capital outlay for new water sources, new energy plants, port dredging and roads. Demonstrate long-lasting leadership. Create a greener future for your community. Commit to seeking the Florida Green Local Government designation as a green city or county.</t>
  </si>
  <si>
    <t>Instructions</t>
  </si>
  <si>
    <r>
      <rPr>
        <b/>
        <sz val="11"/>
        <rFont val="Arial"/>
        <family val="2"/>
      </rPr>
      <t xml:space="preserve">This tool is best viewed at 75%. </t>
    </r>
    <r>
      <rPr>
        <sz val="11"/>
        <rFont val="Arial"/>
        <family val="2"/>
      </rPr>
      <t>Viewing sizes larger than 75% may cause some text fields to appear hidden.</t>
    </r>
  </si>
  <si>
    <t>Please review the following FGBC Green Local Government Standard supporting documents prior to using this Application Tool.</t>
  </si>
  <si>
    <t>Standards &amp; Policies</t>
  </si>
  <si>
    <t>Landscaping Module</t>
  </si>
  <si>
    <t>Reference Guide</t>
  </si>
  <si>
    <t>Fleet Management Module</t>
  </si>
  <si>
    <t>Green Cleaning Checklist</t>
  </si>
  <si>
    <t>Step 1</t>
  </si>
  <si>
    <r>
      <t xml:space="preserve">Complete the </t>
    </r>
    <r>
      <rPr>
        <b/>
        <sz val="11"/>
        <rFont val="Arial"/>
        <family val="2"/>
      </rPr>
      <t xml:space="preserve">Registration Form </t>
    </r>
    <r>
      <rPr>
        <sz val="11"/>
        <rFont val="Arial"/>
        <family val="2"/>
      </rPr>
      <t>(see tab below) and send to FGBC with your deposit or full application fee.</t>
    </r>
  </si>
  <si>
    <t>Registration Form with credit card payment can be faxed to 850-671-4897 or emailed to:</t>
  </si>
  <si>
    <t>info@FloridaGreenBuilding.org</t>
  </si>
  <si>
    <t>Step 2</t>
  </si>
  <si>
    <t>Using the Application Tool</t>
  </si>
  <si>
    <t xml:space="preserve">1) To start the process, enter names of your local government departments in the green table below. Replace the sample department names provided, as needed.
2) The following 19 worksheets allow you to determine which criteria apply to your city/county, and help you to track progress as criteria are implemented. Tools are provided for you to flag criteria according to appropriate department and staff member. Point totals are tallied for each government function.
3) The "Filter Tool" is a cumulative list of all the criteria, and allows criteria to be organized according to a number of variables. Point totals are tallied for the entire program.
4) A complete application package will include an electronic copy of the completed application tool and all the supporting documentation, along with the required application fee.
</t>
  </si>
  <si>
    <t>Administration</t>
  </si>
  <si>
    <t>Agriculture / Extension Service</t>
  </si>
  <si>
    <t>Building and Development</t>
  </si>
  <si>
    <t>Economic Development / Tourism</t>
  </si>
  <si>
    <t>Emergency Mgmt. / Public Safety</t>
  </si>
  <si>
    <t>Energy Efficiency, C&amp;S</t>
  </si>
  <si>
    <t>Housing and Human Services</t>
  </si>
  <si>
    <t>Human Resources</t>
  </si>
  <si>
    <t>Information Services</t>
  </si>
  <si>
    <t>Natural Resources Management</t>
  </si>
  <si>
    <t>Parks and Recreation</t>
  </si>
  <si>
    <t>Planning and Zoning</t>
  </si>
  <si>
    <t>Ports and Marinas</t>
  </si>
  <si>
    <t>Property Appraiser / Tax Collector</t>
  </si>
  <si>
    <t>Public Transportation</t>
  </si>
  <si>
    <t>Public Works and Engineering</t>
  </si>
  <si>
    <t>School Board</t>
  </si>
  <si>
    <t>Solid Waste</t>
  </si>
  <si>
    <t>Water and Wastewater</t>
  </si>
  <si>
    <t>Red Cells denote credits that automatically count toward your Maximum Applicable Points</t>
  </si>
  <si>
    <t>Florida Green Local Government Standard</t>
  </si>
  <si>
    <t>Registration Form</t>
  </si>
  <si>
    <t>Submit this form to register for FGBC Green Local Government designation. It represents your commitment to pursue the certification requirements.
Upon registration, FGBC will assign a technical resource person to answer questions regarding the certification process, criteria and required submittals.
A minimum deposit of $500 is required with registration, but the full application fee may be paid at time of registration.</t>
  </si>
  <si>
    <r>
      <t xml:space="preserve">Local Government Information </t>
    </r>
    <r>
      <rPr>
        <sz val="10"/>
        <color indexed="10"/>
        <rFont val="Arial"/>
        <family val="2"/>
      </rPr>
      <t>(All fields required)</t>
    </r>
  </si>
  <si>
    <t>Local Government Name:</t>
  </si>
  <si>
    <t>Main Address:</t>
  </si>
  <si>
    <t>City, ST, Zip</t>
  </si>
  <si>
    <t>Coordinator Name:</t>
  </si>
  <si>
    <t>PH:</t>
  </si>
  <si>
    <t>Title:</t>
  </si>
  <si>
    <t>Fax:</t>
  </si>
  <si>
    <t>Mailing Address:</t>
  </si>
  <si>
    <t>Email:</t>
  </si>
  <si>
    <t>City, ST, Zip:</t>
  </si>
  <si>
    <t>List pertinent Local Government decision makers involved and their titles</t>
  </si>
  <si>
    <t>Contact Name</t>
  </si>
  <si>
    <t>Contact PH:</t>
  </si>
  <si>
    <t>Application Fee</t>
  </si>
  <si>
    <t>Please make check payable to:  Florida Green Building Coalition</t>
  </si>
  <si>
    <t>Population:</t>
  </si>
  <si>
    <t>Total Application Fee</t>
  </si>
  <si>
    <t>Total due with final application</t>
  </si>
  <si>
    <t>CC#:</t>
  </si>
  <si>
    <t xml:space="preserve"> </t>
  </si>
  <si>
    <t>Expiration Date:</t>
  </si>
  <si>
    <t>Name on Card:</t>
  </si>
  <si>
    <t>Billing Zip Code:</t>
  </si>
  <si>
    <t>Signature:</t>
  </si>
  <si>
    <t>Agreement</t>
  </si>
  <si>
    <t>Printed Name:</t>
  </si>
  <si>
    <t>Title</t>
  </si>
  <si>
    <t>Final Application Form</t>
  </si>
  <si>
    <r>
      <rPr>
        <b/>
        <sz val="10"/>
        <color indexed="10"/>
        <rFont val="Arial"/>
        <family val="2"/>
      </rPr>
      <t>Submit the following to: FGBC, Florida Green Building Coalition, 222 2nd Street North, St. Petersburg, FL  33701</t>
    </r>
    <r>
      <rPr>
        <sz val="10"/>
        <rFont val="Arial"/>
        <family val="2"/>
      </rPr>
      <t xml:space="preserve">; Do NOT specify receipt signature required. Questions? Contact your Project Evaluator or FGBC at PH: 407-777-4914.
• Printed copy of the Completed Final Application Form and payment
• Upload the application, checklist and supporting documents to BuilderTrend via the FGBC link below. 	
</t>
    </r>
  </si>
  <si>
    <t>https://buildertrend.net</t>
  </si>
  <si>
    <t>Local Government Information</t>
  </si>
  <si>
    <t>Point Totals</t>
  </si>
  <si>
    <t>Category</t>
  </si>
  <si>
    <t>MAP</t>
  </si>
  <si>
    <t>CPA</t>
  </si>
  <si>
    <t>A</t>
  </si>
  <si>
    <t>K</t>
  </si>
  <si>
    <t>B</t>
  </si>
  <si>
    <t>L</t>
  </si>
  <si>
    <t xml:space="preserve">C </t>
  </si>
  <si>
    <t>M</t>
  </si>
  <si>
    <t>D</t>
  </si>
  <si>
    <t>N</t>
  </si>
  <si>
    <t>E</t>
  </si>
  <si>
    <t>O</t>
  </si>
  <si>
    <t>F</t>
  </si>
  <si>
    <t>P</t>
  </si>
  <si>
    <t>G</t>
  </si>
  <si>
    <t>Q</t>
  </si>
  <si>
    <t>H</t>
  </si>
  <si>
    <t>R</t>
  </si>
  <si>
    <t>I</t>
  </si>
  <si>
    <t>S</t>
  </si>
  <si>
    <t>J</t>
  </si>
  <si>
    <t>Total Maximum Applicable Points</t>
  </si>
  <si>
    <t>Certification Levels</t>
  </si>
  <si>
    <t>Platinum</t>
  </si>
  <si>
    <t>= 71-100% of MAP Total</t>
  </si>
  <si>
    <t>Total Credit Points Achieved</t>
  </si>
  <si>
    <t>Gold</t>
  </si>
  <si>
    <t>= 51-70% of MAP Total</t>
  </si>
  <si>
    <t>Silver</t>
  </si>
  <si>
    <t>= 31-50% of MAP Total</t>
  </si>
  <si>
    <t>Percent of Maximum Applicable Points Total</t>
  </si>
  <si>
    <t>%</t>
  </si>
  <si>
    <t>Bronze</t>
  </si>
  <si>
    <t>= 21-30% of MAP Total</t>
  </si>
  <si>
    <t>Agreement and Application Fee</t>
  </si>
  <si>
    <t>I have read the entire FGBC Green Local Government Standard and will abide by the policies it contains. I understand that this fee allows an FGBC evaluator to decide whether a designation will be awarded. I understand that no designation will be awarded until all documentation deemed necessary by the evaluator to judge compliance with the Standard has been provided. I understand that this fee is non-refundable and that FGBC reserves the right to revoke the designation according to the policies set forth in the Standard. I have the authority to sign for the local government.</t>
  </si>
  <si>
    <t xml:space="preserve">Total Application Fee:  </t>
  </si>
  <si>
    <t xml:space="preserve">Deposit Paid:  </t>
  </si>
  <si>
    <t>Balance Due Now:</t>
  </si>
  <si>
    <t>Printed Name</t>
  </si>
  <si>
    <t>Signature</t>
  </si>
  <si>
    <t>Date</t>
  </si>
  <si>
    <r>
      <t xml:space="preserve">Credit Card Authorization:  </t>
    </r>
    <r>
      <rPr>
        <i/>
        <sz val="10"/>
        <color indexed="17"/>
        <rFont val="Arial"/>
        <family val="2"/>
      </rPr>
      <t>(Visa, AX, MC &amp; Discover Accepted) or</t>
    </r>
  </si>
  <si>
    <t>Pay online</t>
  </si>
  <si>
    <t xml:space="preserve">Certification Upgrade Form </t>
  </si>
  <si>
    <t xml:space="preserve">Submit the following to FGBC:
• Printed copy of the Completed Certification Upgrade Form with your payment
• A list of each of the credits being requested along with supporting documents for each of the claimed criteria.
   Each electronic file for supporting documents should use the Criteria Name and Number as its file name.
All files must be submitted electronically to FGBC using the following link to BuilderTrend:
</t>
  </si>
  <si>
    <t>Upgrade Fee Schedule</t>
  </si>
  <si>
    <t>Points Requested</t>
  </si>
  <si>
    <t># of Credits
Submitted</t>
  </si>
  <si>
    <t>Total
Points
Requested</t>
  </si>
  <si>
    <t>Fee</t>
  </si>
  <si>
    <t>Amt Due</t>
  </si>
  <si>
    <t>Up to 5 Points</t>
  </si>
  <si>
    <t>6-15 Points</t>
  </si>
  <si>
    <t>16-29 Points</t>
  </si>
  <si>
    <t>30+ Points</t>
  </si>
  <si>
    <t>I have read the entire standard and will abide by the policies it contains. I understand that this fee allows an FGBC evaluator to decide whether a designation will be awarded. I understand that no designation will be awarded until all documentation deemed necessary by the evaluator to judge compliance with the standard has been provided. I understand that this fee is non-refundable and that FGBC reserves the right to revoke the designation according to the policies set forth in the standard. I have the authority to sign for the local government.</t>
  </si>
  <si>
    <t xml:space="preserve">Title: </t>
  </si>
  <si>
    <t xml:space="preserve">Date: </t>
  </si>
  <si>
    <t xml:space="preserve">Recertification Form </t>
  </si>
  <si>
    <t xml:space="preserve">Submit the following to FGBC:
• Printed copy of the completed Recertification Application Form with your payment
• The completed Excel Checklist along with supporting documents for each of the claimed criteria.
   Each electronic file for supporting documents should use the Criteria Name and Number as its file name.
All files must be submitted electronically to FGBC using the following link to BuilderTrend:
</t>
  </si>
  <si>
    <t>Recertification Verification Options - Indicate Your Option</t>
  </si>
  <si>
    <t>Option A</t>
  </si>
  <si>
    <t>The Local Government Coordinator may submit a full application, subject to the requirements of an original review for FGBC Green Local Government Certification.</t>
  </si>
  <si>
    <t>Option B</t>
  </si>
  <si>
    <t>The Local Government Coordinator may submit a new checklist indicating transfer credits and new credits.  New credits would require verification be submitted.  Transfer credits do not require verification.  However, the FGBC Evaluator will select 5 credits to audit. If there are points that are no longer listed in the correct version of the checklist these items may be listed in the innovation tab.</t>
  </si>
  <si>
    <t xml:space="preserve">I attest that I am the top non-elected administrator for the local government (City Manager, County Administrator, etc.). 
I have read the entire Standard and will abide by the policies it contains.  
I certify that all of the information provided to FGBC in the Checklist and supporting documents is correct, true and current.
I further certify that the local government represented in this application is still meeting all of the criteria for which points were earned in achieving the designation as a certified Florida Green Local Government five years ago, or that it has removed any credits for the policies, activities and programs that have ceased or that no longer meet the requirements of the current version of the standard.
I understand that the recertification fee authorizes an FGBC Project Evaluator to determine whether a designation will be awarded. I understand that no designation will be awarded until all documentation deemed necessary to judge compliance with the Standard has been provided to FGBC and approved by the Project Evaluator. I understand that this fee is non-refundable and that FGBC reserves the right to revoke the designation according to the policies set forth in the Standard.  
I understand that recertification is based upon achieving the minimum requirements of the most current version of the FGBC Green Local Government Standard. If the credits submitted by the local government are not awarded by FGBC, the expedited recertification method and its fee will be forfeited and a full application and fee must be submitted for recertification.  </t>
  </si>
  <si>
    <t>Florida Green Local Government Standard Filter Tool</t>
  </si>
  <si>
    <t>MPP</t>
  </si>
  <si>
    <t>Previous</t>
  </si>
  <si>
    <t>Awarded</t>
  </si>
  <si>
    <t xml:space="preserve">Actual Department </t>
  </si>
  <si>
    <t xml:space="preserve">Responsible Person </t>
  </si>
  <si>
    <t>#</t>
  </si>
  <si>
    <t>EA</t>
  </si>
  <si>
    <t>W</t>
  </si>
  <si>
    <t>LU</t>
  </si>
  <si>
    <t>Credit Name</t>
  </si>
  <si>
    <t>Name</t>
  </si>
  <si>
    <t>A1a</t>
  </si>
  <si>
    <t>ü</t>
  </si>
  <si>
    <t>Write or re-write mission statement to include environmental commitment.</t>
  </si>
  <si>
    <t>A1b</t>
  </si>
  <si>
    <t xml:space="preserve">Incorporate the mission statement into the local government’s comprehensive plan. </t>
  </si>
  <si>
    <t>A1c</t>
  </si>
  <si>
    <t xml:space="preserve">Incorporate sustainability into the local governments comprehensive plan with clear goals and metrics demonstrating accountability. </t>
  </si>
  <si>
    <t>A1d</t>
  </si>
  <si>
    <t>Formalize the local governments sustainability commitment through adopted ordinance, policy or mandate.</t>
  </si>
  <si>
    <t>A1e</t>
  </si>
  <si>
    <t xml:space="preserve">Adopt a sustainability plan that outlines principles, goals and actions for sustainability improvements for both internal operations and the community as a whole. </t>
  </si>
  <si>
    <t>A2a</t>
  </si>
  <si>
    <t xml:space="preserve">Create and maintain a designated office of sustainability or a sustainability coordinator.							</t>
  </si>
  <si>
    <t>A2b</t>
  </si>
  <si>
    <t>Create and maintain a green team or task force of cross departmental staff to support and advance the local governments sustainability efforts.</t>
  </si>
  <si>
    <t>A2c</t>
  </si>
  <si>
    <t>Through ordinance, policy or mandate implement an ISO sustainable and/or resilient city standard, ISO 37120:2018,  ISO 37122:2019, and/or ISO 37123:2019 or similar standard with sustainability, equity and resiliency indicators to help standardize activities for your organization.</t>
  </si>
  <si>
    <t>A2d</t>
  </si>
  <si>
    <t xml:space="preserve">Sustainability coordinator or green team conducts internal sustainability workshops. Workshop topics may include green building, green fleet training, green cleaning, environmentally preferable purchasing, and resource conservation. </t>
  </si>
  <si>
    <t>A3a</t>
  </si>
  <si>
    <t>Develop and implement a resiliency action plan that includes building resiliency standards.</t>
  </si>
  <si>
    <t>A3b</t>
  </si>
  <si>
    <t>Develop and implement initiatives to educate the public about resiliency including green building practices that include disaster mitigation policies to increase the structural integrity of buildings and reduce the potential for damage.</t>
  </si>
  <si>
    <t>A3c</t>
  </si>
  <si>
    <t>Develop and implement initiatives to educate elected officials and local government staff about resiliency and local planning efforts to increase community resilience.</t>
  </si>
  <si>
    <t>A4a</t>
  </si>
  <si>
    <t xml:space="preserve">Adopt an equity statement and or include an equity in the existing sustainability mission statement or sustainability planning documents. </t>
  </si>
  <si>
    <t>A4b</t>
  </si>
  <si>
    <t xml:space="preserve">Create an equity advisory committee or other convening body to guide, support and assess equity focused investments and decisions </t>
  </si>
  <si>
    <t>A4c</t>
  </si>
  <si>
    <t>Develop a diversity, equity and inclusion action plan.</t>
  </si>
  <si>
    <t>A5a</t>
  </si>
  <si>
    <t>Monitor and track local government energy use. Provide a listing of all facilities used, owned or leased by the local government and their corresponding energy use.</t>
  </si>
  <si>
    <t>A5b</t>
  </si>
  <si>
    <t>Develop a local government energy use reduction plan.</t>
  </si>
  <si>
    <t>A5c</t>
  </si>
  <si>
    <t>C</t>
  </si>
  <si>
    <t xml:space="preserve">Monitor and track local government water use. </t>
  </si>
  <si>
    <t>A5d</t>
  </si>
  <si>
    <t>Develop a local government water use reduction plan</t>
  </si>
  <si>
    <t>A5e</t>
  </si>
  <si>
    <t xml:space="preserve">Monitor and track local government fuel use. </t>
  </si>
  <si>
    <t>A5f</t>
  </si>
  <si>
    <t xml:space="preserve">Develop a local government fuel use reduction plan. </t>
  </si>
  <si>
    <t>A5g</t>
  </si>
  <si>
    <t xml:space="preserve">Monitor and track local government solid/hazardous waste use. </t>
  </si>
  <si>
    <t>A5h</t>
  </si>
  <si>
    <t>Develop a local government solid/hazardous waste reduction plan</t>
  </si>
  <si>
    <t>A5i</t>
  </si>
  <si>
    <t xml:space="preserve">Develop an Environmentally Preferable Purchasing (EPP) program for the local government </t>
  </si>
  <si>
    <t>A5j</t>
  </si>
  <si>
    <t>Formal commitment to adopt EPP via ordinance, policy or mandate or in the procurement code</t>
  </si>
  <si>
    <t>A5k</t>
  </si>
  <si>
    <t>Provide staff education on EPP, reference materials on EPP or standardized procurement templates incorporating EPP.</t>
  </si>
  <si>
    <t>A6a</t>
  </si>
  <si>
    <t xml:space="preserve">Participate in the ICLEI Local Governments for Sustainability Climate Pathways program (formerly Cities for Climate Protection Campaign) and utilize the framework to develop a strategic agenda to reduce local air emissions. </t>
  </si>
  <si>
    <t>A6b</t>
  </si>
  <si>
    <t>Purchase a minimum of 1 alternative fuel vehicle (AFV) for local government use and evaluate performance such that similar vehicles can be purchased in the future.</t>
  </si>
  <si>
    <t>A6c</t>
  </si>
  <si>
    <t>A6d</t>
  </si>
  <si>
    <t xml:space="preserve">Conduct a greenhouse gas inventory for emissions that is community wide that establishes a baseline from which emissions will be reduced. </t>
  </si>
  <si>
    <t>A6e</t>
  </si>
  <si>
    <t>Develop a local government greenhouse gas emission reduction plan.</t>
  </si>
  <si>
    <t>A7a</t>
  </si>
  <si>
    <t xml:space="preserve">Become a member of the Florida Green Building Coalition (FGBC) under the Local Government membership category. </t>
  </si>
  <si>
    <t>A7b</t>
  </si>
  <si>
    <t xml:space="preserve">Become a member of USGBC. Join the US Green Building Council (USGBC) under the Local Government membership category.  </t>
  </si>
  <si>
    <t>A7c</t>
  </si>
  <si>
    <t>Owned or Leased buildings:  that are certified by the Florida Green Building Coalition (FGBC), Green Globes (GG) or US Green Building Council’s (USGBC) LEED Standards or Florida Water StarSM   (FWS).</t>
  </si>
  <si>
    <t>A8a</t>
  </si>
  <si>
    <t>Enact an ordinance, policy ort mandate requiring that all owned or leased local government space use green cleaning/maintenance practices suggestions outlined in the Creating a Green and Profitable Work Environment Publication available from Florida Department of Environmental Protection Pollution Prevention Program and utilize cleaners with third party certification such as Green Seal, UL ECOLOGO and the EPA’s Safer Choice program.</t>
  </si>
  <si>
    <t>A8b</t>
  </si>
  <si>
    <t xml:space="preserve">Implement green cleaning/maintenance in government owned and leased buildings via contract with requirements as stated above.  </t>
  </si>
  <si>
    <t>A8c</t>
  </si>
  <si>
    <t xml:space="preserve">Enact an ordinance, policy or mandate requiring that all owned or leased local government buildings use green landscaping/irrigation practices that require installed landscape and irrigation practices to meet Florida Friendly Landscape, FGBC or WaterStar certification criteria. </t>
  </si>
  <si>
    <t>A8d</t>
  </si>
  <si>
    <t xml:space="preserve">Implement green landscaping/irrigation practices requiring installed landscape and irrigation practices for new/existing buildings that meet FGBC, Florida-Friendly Landscaping™ recognition or Florida Water Star certification criteria in government owned and leased buildings via policy or contract.  </t>
  </si>
  <si>
    <t>A8e</t>
  </si>
  <si>
    <t>A9a</t>
  </si>
  <si>
    <t xml:space="preserve">Budget for publicity/education related to the local government’s commitment to the Florida Green Local Government Standard, sustainability, resilience and equity. </t>
  </si>
  <si>
    <t>A9b</t>
  </si>
  <si>
    <t xml:space="preserve">Involve school students in green projects within the school. Students are exposed to green building through lesson plans such as by taking part in the Alliance to Save Energy Green Schools program or curricula developed by the Florida Solar Energy Center. </t>
  </si>
  <si>
    <t>A9c</t>
  </si>
  <si>
    <t xml:space="preserve">Involve students in green projects outside the school. Students can also be exposed to green building outside of lesson plans through field trips to green local government features and involvement in projects that enable school grounds to be certified by state and national programs. </t>
  </si>
  <si>
    <t>A9d</t>
  </si>
  <si>
    <t xml:space="preserve">Provide environmental training of teachers over the summer. </t>
  </si>
  <si>
    <t>A10a</t>
  </si>
  <si>
    <t xml:space="preserve">Organize various sustainability education opportunities for local government staff, provide general sustainability information and background, specific areas that the local government has a focus on, provide specific focuses on employees’ roles in implementing adopted policies and behavior changes that would help achieve targets and goals.  </t>
  </si>
  <si>
    <t>A10b</t>
  </si>
  <si>
    <t xml:space="preserve">Encourage innovation and recognize leaders through a sustainability award program for employees. </t>
  </si>
  <si>
    <t>B1a</t>
  </si>
  <si>
    <t xml:space="preserve">Local Government staff are certified as a Florida Water Star Accredited Professional, certified by the Florida Nursery Growers Landscape Association (FNGLA), Green Infrastructure Certification (NGICP), have attend Green Industries Best Management Practices (GIBMP) training or is a Florida Friendly Landscaping™ Certified Professional.   </t>
  </si>
  <si>
    <t>B1b</t>
  </si>
  <si>
    <t xml:space="preserve">Provide education programs, workshop or tours conducted by staff, community partner with expertise or partner with the extension office to help staff, the public and landscape professionals understand how to implement Florida Friendly Landscaping™ (FFL) principles.  </t>
  </si>
  <si>
    <t>B1c</t>
  </si>
  <si>
    <t xml:space="preserve">Construct and maintain a demonstration garden that provides community education on the Florida-Friendly LandscapingTM principles.  </t>
  </si>
  <si>
    <t>B1d</t>
  </si>
  <si>
    <t>Working with UF/IFAS agents, FFL educators and/or Master Gardeners to have local government properties recognized as a Florida Friendly Landscape or achieve Florida Water Star certification</t>
  </si>
  <si>
    <t>B1e</t>
  </si>
  <si>
    <t xml:space="preserve">Ordinance, policy or mandate requiring government building and parks with maintained landscape are certified using FFL or WS. </t>
  </si>
  <si>
    <t>B2a</t>
  </si>
  <si>
    <t xml:space="preserve">Offer free or discounted green products to the public such as compost bins, native drought tolerant seedlings, environmentally friendly pesticides, rain barrels, low flow fixture replacement, etc. </t>
  </si>
  <si>
    <t>B2b</t>
  </si>
  <si>
    <t>Offer recognition program for FFL participation in the community.</t>
  </si>
  <si>
    <t>B3a</t>
  </si>
  <si>
    <t xml:space="preserve">Offer incentives to create and maintain certified organic farms within the city/county. </t>
  </si>
  <si>
    <t>B3b</t>
  </si>
  <si>
    <t xml:space="preserve">Conduct courses and workshops on food production, organic and sustainable farming, food processing and/or tours of organic farming operations nearby. </t>
  </si>
  <si>
    <t>B3c</t>
  </si>
  <si>
    <t xml:space="preserve">Create , maintain ,fund and support community gardens on public land to increase access to fresh food. </t>
  </si>
  <si>
    <t>B3d</t>
  </si>
  <si>
    <t>Adopt ordinance, policy, mandate or appropriately modify the land development codes to support urban food production and other agricultural operations.</t>
  </si>
  <si>
    <t>B4a</t>
  </si>
  <si>
    <t>Offer sustainable and water efficient agriculture and food production education to residents in the community.</t>
  </si>
  <si>
    <t>B4b</t>
  </si>
  <si>
    <t xml:space="preserve">Provide sustainable agriculture and food production education materials such as websites, local television programs, videos, printed material, etc. on sustainable agriculture and local food production. </t>
  </si>
  <si>
    <t>B4c</t>
  </si>
  <si>
    <t xml:space="preserve">Maintain an active outreach program to support local food production. </t>
  </si>
  <si>
    <t>B5a</t>
  </si>
  <si>
    <t>Offer promotion and education of water conservation within the agricultural sector.</t>
  </si>
  <si>
    <t>B5b</t>
  </si>
  <si>
    <t xml:space="preserve">Offer industry education on principles and applications of organic farming, permaculture and sustainable agriculture. </t>
  </si>
  <si>
    <t>C1a</t>
  </si>
  <si>
    <t xml:space="preserve">Create and maintain an electronic database of all building energy code compliance. </t>
  </si>
  <si>
    <t>C1b</t>
  </si>
  <si>
    <t>Enact a policy requiring annual energy use is disclosure and a database maintained for buildings over 50,000 square feet.</t>
  </si>
  <si>
    <t>C1c</t>
  </si>
  <si>
    <t>Create and maintain an electronic database of all green and energy ratings.</t>
  </si>
  <si>
    <t>C2a</t>
  </si>
  <si>
    <t>Adopt FGBC or other nationally recognized green building standards by ordinance, policy or mandate to reduce impacts on natural resources and increase community resiliency.</t>
  </si>
  <si>
    <t>C2b</t>
  </si>
  <si>
    <t xml:space="preserve">Offer an incentive(s) for FGBC, Energy Star, Green Globes, NGBS, or LEED certified commercial buildings. </t>
  </si>
  <si>
    <t>C2c</t>
  </si>
  <si>
    <t xml:space="preserve">Offer an incentive(s) for FGBC, LEED, NGBS or Energy Star certified green homes. </t>
  </si>
  <si>
    <t>C2d</t>
  </si>
  <si>
    <t xml:space="preserve">Offer an incentive(s) for FGBC, LEED or NGBS certified green developments or communities. </t>
  </si>
  <si>
    <t>C3a</t>
  </si>
  <si>
    <t xml:space="preserve">Require mitigation for consumption of natural habitat or resources through purchase and maintenance of similar amount of adjacent land with similar significance. </t>
  </si>
  <si>
    <t>C3b</t>
  </si>
  <si>
    <t xml:space="preserve">Require developers design, develop and certify land developments with the Florida Green Building Coalition Green Land Development Standard </t>
  </si>
  <si>
    <t>C3c</t>
  </si>
  <si>
    <t xml:space="preserve">Enact and enforce a tree preservation or land-clearing ordinance. </t>
  </si>
  <si>
    <t>C3d</t>
  </si>
  <si>
    <t xml:space="preserve">Reduce impervious parking surfaces – Review current LDC and decrease required parking.  </t>
  </si>
  <si>
    <t>C4a</t>
  </si>
  <si>
    <t>Require that all new automatic irrigation systems shall be controlled with a smart controller, weather-based or soil-moisture based. WaterSense-labelled controllers can comply.</t>
  </si>
  <si>
    <t>C4b</t>
  </si>
  <si>
    <t>Require irrigation systems be designed according the Landscape Irrigation &amp; Florida-Friendly Design Standards.</t>
  </si>
  <si>
    <t>C4c</t>
  </si>
  <si>
    <t>Require that the landscapes contain 75% site-appropriate, drought tolerant plant species.</t>
  </si>
  <si>
    <t>C4d</t>
  </si>
  <si>
    <t xml:space="preserve">Require a minimum of 50% native vegetation. </t>
  </si>
  <si>
    <t>C4e</t>
  </si>
  <si>
    <t>Turfgrass must be selected based on the site conditions and location</t>
  </si>
  <si>
    <t>C4f</t>
  </si>
  <si>
    <t xml:space="preserve">Require turfgrass to be less than 50% of the landscaped area. </t>
  </si>
  <si>
    <t>C4g</t>
  </si>
  <si>
    <t xml:space="preserve">Include the Florida Friendly Landscaping 9 principles in landscape code documents. </t>
  </si>
  <si>
    <t>C4h</t>
  </si>
  <si>
    <t xml:space="preserve">Require abandoned septic tanks are cleaned and used for non- potable irrigation water. </t>
  </si>
  <si>
    <t>C4i</t>
  </si>
  <si>
    <t xml:space="preserve">Require indoor plumbing new construction standards meet EPA WaterSense specifications. </t>
  </si>
  <si>
    <t>C4j</t>
  </si>
  <si>
    <t>Enact an ordinance that requires renovation projects to adhere to EPA WaterSense specifications for plumbing fixtures.</t>
  </si>
  <si>
    <t>C5a</t>
  </si>
  <si>
    <t xml:space="preserve">Require all code and building inspectors, reviewers, and supervisors complete four hours of CEU approved course in green building on an annual basis </t>
  </si>
  <si>
    <t>C5b</t>
  </si>
  <si>
    <t xml:space="preserve">Staff achieve certification as a FGBC Accredited Professional in appropriate departments, such as building or planning. </t>
  </si>
  <si>
    <t>C6a</t>
  </si>
  <si>
    <t xml:space="preserve">Offers classes held in the building department or offered in conjunction with the local Home Builders Association to industry professionals that detail any green incentives or regulations present.  </t>
  </si>
  <si>
    <t>C6b</t>
  </si>
  <si>
    <t xml:space="preserve">Promote, provide space for, collaborate with entities or offer incentives to offer green building education to local construction industry professionals.  </t>
  </si>
  <si>
    <t>C6c</t>
  </si>
  <si>
    <t xml:space="preserve">Conduct a green building awards program independently or in conjunction with the local HBA or FGBC. </t>
  </si>
  <si>
    <t>C7a</t>
  </si>
  <si>
    <t xml:space="preserve">Publicize green building case studies through the local government’s website, printed material television/radio commercials, or otherwise, create and distribute publicity for the city/county green building program (if in effect) and/or green projects within the city/county. 							</t>
  </si>
  <si>
    <t>D1a</t>
  </si>
  <si>
    <t xml:space="preserve">Create an eco-tourism campaign. </t>
  </si>
  <si>
    <t>D1b</t>
  </si>
  <si>
    <t xml:space="preserve">Track amount of tourism that takes part in eco-related activities. </t>
  </si>
  <si>
    <t>D1c</t>
  </si>
  <si>
    <t>Provide training programs to support eco-tourism businesses and tour guides.</t>
  </si>
  <si>
    <t>D2a</t>
  </si>
  <si>
    <t xml:space="preserve">Achieve Florida Main Street Designation or similar principles. 							</t>
  </si>
  <si>
    <t>D3a</t>
  </si>
  <si>
    <t xml:space="preserve">Incentives for location of green businesses within city/county. </t>
  </si>
  <si>
    <t>D3b</t>
  </si>
  <si>
    <t xml:space="preserve">Offer special promotion for local eco-hotels. </t>
  </si>
  <si>
    <t>D3c</t>
  </si>
  <si>
    <t>Create or promote a green business certification program</t>
  </si>
  <si>
    <t>D4a</t>
  </si>
  <si>
    <t xml:space="preserve">Incentives for green redevelopment. </t>
  </si>
  <si>
    <t>D4b</t>
  </si>
  <si>
    <t>Establish Commercial façade improvement program.</t>
  </si>
  <si>
    <t>D5a</t>
  </si>
  <si>
    <t xml:space="preserve">Develop a historic preservation ordinance. </t>
  </si>
  <si>
    <t>D5b</t>
  </si>
  <si>
    <t xml:space="preserve">Develop funding mechanism to aid with historic preservation. </t>
  </si>
  <si>
    <t>D6a</t>
  </si>
  <si>
    <t xml:space="preserve">Incorporate green building principles, such as walkable communities, Low Impact Development (LID), transit-oriented development, pedestrian connectivity and street trees, into local pattern books and design standards. </t>
  </si>
  <si>
    <t>D6b</t>
  </si>
  <si>
    <t>Develop and implement a program to reward commercial and residential developers who incorporate green building principles into their developments.</t>
  </si>
  <si>
    <t>E1a</t>
  </si>
  <si>
    <t xml:space="preserve">Use of AFV and/or bicycle patrol for urban/neighborhood areas. </t>
  </si>
  <si>
    <t>E1b</t>
  </si>
  <si>
    <t xml:space="preserve">Use renewable energy as backup / emergency power. </t>
  </si>
  <si>
    <t>E2a</t>
  </si>
  <si>
    <t xml:space="preserve">Maintain green fleets. </t>
  </si>
  <si>
    <t>E2b</t>
  </si>
  <si>
    <t xml:space="preserve">Firing ranges utilize non-lead bullets or trap and collect fragments.  </t>
  </si>
  <si>
    <t>E3a</t>
  </si>
  <si>
    <t xml:space="preserve">Fire departments review training operations and conserve water where appropriate. </t>
  </si>
  <si>
    <t>E4a</t>
  </si>
  <si>
    <t xml:space="preserve">Emergency management teams with appropriate sources to offer rebates or low interest loans for mitigation upgrades applied to new and existing commercial and residential buildings. </t>
  </si>
  <si>
    <t>E5a</t>
  </si>
  <si>
    <t xml:space="preserve">Provide and promote resources for self-audits - to homes, businesses, and local government buildings to increase building durability. </t>
  </si>
  <si>
    <t>E5b</t>
  </si>
  <si>
    <t xml:space="preserve">Create an education campaign for mitigation. </t>
  </si>
  <si>
    <t>E6a</t>
  </si>
  <si>
    <t xml:space="preserve">Police trained in crime prevention through environmental design. </t>
  </si>
  <si>
    <t>E6b</t>
  </si>
  <si>
    <t xml:space="preserve">Public safety staff attend training on Healthy Street design. </t>
  </si>
  <si>
    <t>F1a</t>
  </si>
  <si>
    <t>Offer power generated from renewable resources.</t>
  </si>
  <si>
    <t>F1b</t>
  </si>
  <si>
    <t>Certify renewable electricity products under Center for Resource Solutions.</t>
  </si>
  <si>
    <t>F1c</t>
  </si>
  <si>
    <t>Voluntary funding of green power through customer billing</t>
  </si>
  <si>
    <t>F1d</t>
  </si>
  <si>
    <t xml:space="preserve">Become an Energy Star partner. </t>
  </si>
  <si>
    <t>F2a</t>
  </si>
  <si>
    <t xml:space="preserve">Recycle waste ash and seek end users for waste products.  </t>
  </si>
  <si>
    <t>F2b</t>
  </si>
  <si>
    <t xml:space="preserve">Enable customers to make online bill payments or utilize recycled paper in billing documents. </t>
  </si>
  <si>
    <t>F3a</t>
  </si>
  <si>
    <t xml:space="preserve">Offer distributed generation incentives. </t>
  </si>
  <si>
    <t>F3b</t>
  </si>
  <si>
    <t xml:space="preserve">Offer energy audits. </t>
  </si>
  <si>
    <t>F3c</t>
  </si>
  <si>
    <t xml:space="preserve">Commercial building energy efficiency incentives </t>
  </si>
  <si>
    <t>F3d</t>
  </si>
  <si>
    <t xml:space="preserve">Residential building energy efficiency incentives. </t>
  </si>
  <si>
    <t>F3e</t>
  </si>
  <si>
    <t xml:space="preserve">Rate structures based on consumption. </t>
  </si>
  <si>
    <t>F4a</t>
  </si>
  <si>
    <t xml:space="preserve">Develop informative billing that educates customers about current and past usage. </t>
  </si>
  <si>
    <t>F4b</t>
  </si>
  <si>
    <t xml:space="preserve">Actively engage staff in promoting energy efficiency through speaking opportunities, or sponsor others to conduct workshops. </t>
  </si>
  <si>
    <t>F4c</t>
  </si>
  <si>
    <t xml:space="preserve">Develop and post emission information in an “environmental report” on a website that details process of power production including raw materials consumed, processing specifics, and emissions information. </t>
  </si>
  <si>
    <t>F4d</t>
  </si>
  <si>
    <t xml:space="preserve">Develop an online system whereby customers can track and analyze their usage via the internet, access account history and evaluate performance based on other users with similar characteristics. </t>
  </si>
  <si>
    <t>F4e</t>
  </si>
  <si>
    <t xml:space="preserve">Initiate a community-wide energy efficiency challenge and offer suggestions for users to reduce usage.  </t>
  </si>
  <si>
    <t>F5a</t>
  </si>
  <si>
    <t xml:space="preserve">Send appropriate staff for training related to distributed generation. </t>
  </si>
  <si>
    <t>F5b</t>
  </si>
  <si>
    <t xml:space="preserve">Send appropriate staff for energy audit training.  </t>
  </si>
  <si>
    <t>F6a</t>
  </si>
  <si>
    <t xml:space="preserve">Offer financing assistance for improving energy efficiency and the installation of renewable energy sources on residential and/ or commercial properties. </t>
  </si>
  <si>
    <t>F6b</t>
  </si>
  <si>
    <t>Offer free/discounted energy audits through in-house staff or outside contractors for qualifying commercial and residential customers.</t>
  </si>
  <si>
    <t>F6c</t>
  </si>
  <si>
    <t xml:space="preserve">Offer commercial building incentives such as lighting retrofit incentives, insulation upgrades, efficient equipment rebates etc. should be made available to qualifying customers. </t>
  </si>
  <si>
    <t>F6d</t>
  </si>
  <si>
    <t xml:space="preserve">Offer residential building incentives such as lighting efficiency incentives, insulation upgrades, efficient equipment rebates etc. to qualifying customers. </t>
  </si>
  <si>
    <t>F7a</t>
  </si>
  <si>
    <t>Staff provides educational programs promoting energy conservation, energy efficiency and renewable energy.</t>
  </si>
  <si>
    <t>F7b</t>
  </si>
  <si>
    <t>Develop and post an “environmental report” on a website that details the investor owned utility’s process of power production including emissions information.</t>
  </si>
  <si>
    <t>F7c</t>
  </si>
  <si>
    <t xml:space="preserve">Create or utilize a challenge-based program to encourage energy management and conservation. </t>
  </si>
  <si>
    <t>F7d</t>
  </si>
  <si>
    <t>G1a</t>
  </si>
  <si>
    <t xml:space="preserve">Construction or renovation of affordable homes that achieve a third-party green home certification such as FGBC, NGBS or LEED.  </t>
  </si>
  <si>
    <t>G1b</t>
  </si>
  <si>
    <t xml:space="preserve">Enact a policy requiring that any affordable homes are constructed and certified to achieve a third party green certification such as FGBC, NGBS or LEED </t>
  </si>
  <si>
    <t>G1c</t>
  </si>
  <si>
    <t>Construct/renovate green buildings.</t>
  </si>
  <si>
    <t>G2a</t>
  </si>
  <si>
    <t xml:space="preserve">Incentives for construction of certified green affordable housing. </t>
  </si>
  <si>
    <t>G2b</t>
  </si>
  <si>
    <t xml:space="preserve">Incentives (minimum equivalent of $300) for location efficient affordable housing. Location efficient is defined as meeting the following criteria.  </t>
  </si>
  <si>
    <t>G3a</t>
  </si>
  <si>
    <t xml:space="preserve">Remodeling of affordable housing mandated green. </t>
  </si>
  <si>
    <t>G4a</t>
  </si>
  <si>
    <t xml:space="preserve">Offer orientation classes for residents of affordable housing or refer to existing courses. </t>
  </si>
  <si>
    <t>G5a</t>
  </si>
  <si>
    <t>All housing related staff to complete equivalent of four hours of CEU approved course in green building on a semi-annual basis.</t>
  </si>
  <si>
    <t>H1a</t>
  </si>
  <si>
    <t xml:space="preserve">Alternative commuting incentives for local government employees. </t>
  </si>
  <si>
    <t>H2a</t>
  </si>
  <si>
    <t xml:space="preserve">Provide reusable mug / water bottle to all employees. </t>
  </si>
  <si>
    <t>H2b</t>
  </si>
  <si>
    <t>Stock employee break room area with reusable dinnerware and utensils</t>
  </si>
  <si>
    <t>H3a</t>
  </si>
  <si>
    <t>New employee orientation includes general city/county commitment to environment.</t>
  </si>
  <si>
    <t>H3b</t>
  </si>
  <si>
    <t xml:space="preserve">Conduct or refer to special training on one or more green city/county programs. </t>
  </si>
  <si>
    <t>H4a</t>
  </si>
  <si>
    <t xml:space="preserve">Develop and promote a program for employee environmental innovation in local government operations. </t>
  </si>
  <si>
    <t>I1a</t>
  </si>
  <si>
    <t>Enact local government policy or IT Power Management system whereby all computer/ancillary equipment are turned off when not in use.</t>
  </si>
  <si>
    <t>I1b</t>
  </si>
  <si>
    <t xml:space="preserve">Institute an equipment purchasing policy requiring that at least 90% of purchases and leases must be EnergyStar or EPEAT® registered electronics, where device categories exist. </t>
  </si>
  <si>
    <t>1bc</t>
  </si>
  <si>
    <t>Institute a policy to centralize printing, thereby reducing equipment purchases and power usage.</t>
  </si>
  <si>
    <t>I2a</t>
  </si>
  <si>
    <t>Operate website dedicated to green city/county program.</t>
  </si>
  <si>
    <t>I2b</t>
  </si>
  <si>
    <t>Develop environmental education content for city/county websites, tv programs, etc.</t>
  </si>
  <si>
    <t>I3a</t>
  </si>
  <si>
    <t>Operate website dedicated to green city/county program</t>
  </si>
  <si>
    <t>I4a</t>
  </si>
  <si>
    <t>Conduct regular education on energy use/energy savings modes for in-house equipment</t>
  </si>
  <si>
    <t>J1a</t>
  </si>
  <si>
    <t>Become a designated Waterfronts Florida community.</t>
  </si>
  <si>
    <t>J1b</t>
  </si>
  <si>
    <t>Become an Audubon Sustainable Community.</t>
  </si>
  <si>
    <t>J1c</t>
  </si>
  <si>
    <t>Create an endangered lands conservation / purchasing program.</t>
  </si>
  <si>
    <t>J1d</t>
  </si>
  <si>
    <t>Certify community under National Wildlife Federation Wildlife Habitat program.</t>
  </si>
  <si>
    <t>J1e</t>
  </si>
  <si>
    <t>Develop &amp; implement plans for species removal throughout public lands.</t>
  </si>
  <si>
    <t>J2a</t>
  </si>
  <si>
    <t xml:space="preserve">Become a member of. the Florida Local Environmental Resource Agencies (FLERA).  Participate with the FLDEP in their environmental crimes task force. </t>
  </si>
  <si>
    <t>J3a</t>
  </si>
  <si>
    <t>Create an incentive for alternative fueled vehicles (AFV) registered within county of at least $100 per vehicle.</t>
  </si>
  <si>
    <t>J3b</t>
  </si>
  <si>
    <t xml:space="preserve">Enact automobile emissions regulations for vehicles registered in county. </t>
  </si>
  <si>
    <t>J3c</t>
  </si>
  <si>
    <t>Reduce of emissions through retrofit of diesel vehicles</t>
  </si>
  <si>
    <t>J3d</t>
  </si>
  <si>
    <t xml:space="preserve">Enact open burning regulations prohibiting the burning of yard wastes, household refuse, and recyclable material. </t>
  </si>
  <si>
    <t>J4a</t>
  </si>
  <si>
    <t>Coastal areas to enact sea turtle ordinance.</t>
  </si>
  <si>
    <t>J4b</t>
  </si>
  <si>
    <t>Enact a manatee protection plan.</t>
  </si>
  <si>
    <t>J4c</t>
  </si>
  <si>
    <t xml:space="preserve">Develop a boat facility siting plan that evaluates all marinas on the basis of preservation of key habitat and endangered species (sea grass beds, manatees, etc.). </t>
  </si>
  <si>
    <t>J4d</t>
  </si>
  <si>
    <t xml:space="preserve">Adopt and implement a Green Infrastructure plan/manual to reduce the impacts of non-point source pollution on ground and surface water and the effects of flooding and storm surge on communities. </t>
  </si>
  <si>
    <t>J5a</t>
  </si>
  <si>
    <t xml:space="preserve">Collect and appropriately treat rainwater so that it may be used in lieu of municipally supplied potable water to replenish water using features such as public pools, fountains and water features. </t>
  </si>
  <si>
    <t>J5b</t>
  </si>
  <si>
    <t xml:space="preserve">Install automatic shut off connected to wind sensor that turns water features off in high winds.  (1 point) A second point is available if an ordinance, policy, mandate or code is enacted requiring all water features such as fountains have automatic shut offs connected to wind sensors.   </t>
  </si>
  <si>
    <t>J5c</t>
  </si>
  <si>
    <t>Use astrological clock or timer to turn water features off during overnight hours.  (1 point). A second point is available if the local government if an ordinance, policy, mandate or code is enacted requiring all water features such as fountains have automatic shut offs connected to wind sensors.</t>
  </si>
  <si>
    <t>J6a</t>
  </si>
  <si>
    <t xml:space="preserve">Make environmental GIS data and other data such as aerial photographs available on local government website.  </t>
  </si>
  <si>
    <t>J6b</t>
  </si>
  <si>
    <t xml:space="preserve">Make available Air Quality Index on local government website </t>
  </si>
  <si>
    <t>J6c</t>
  </si>
  <si>
    <t xml:space="preserve">Make available water quality testing results on local government website. </t>
  </si>
  <si>
    <t>J6d</t>
  </si>
  <si>
    <t>Operate an environmental demonstration / learning center.</t>
  </si>
  <si>
    <t>K1a</t>
  </si>
  <si>
    <t xml:space="preserve">Employ a system that continually monitors the chlorine concentration in public swimming pool so that the quantity of chlorine uses is minimized while complying with Department of Health regulations.  </t>
  </si>
  <si>
    <t>K1b</t>
  </si>
  <si>
    <t>Install appropriate bicycle racks at all applicable public amenities.</t>
  </si>
  <si>
    <t>K1c</t>
  </si>
  <si>
    <t xml:space="preserve">Certify municipally owned public golf courses using Audubon International.  </t>
  </si>
  <si>
    <t>K1d</t>
  </si>
  <si>
    <t xml:space="preserve">Implement BMP green landscaping and irrigation standards, Florida Friendly Landscaping proper waterfront considerations, and integrated pest management at public amenities. </t>
  </si>
  <si>
    <t>K1e</t>
  </si>
  <si>
    <t>Minimize heat island effect / stormwater runoff of recreational areas through trees, highly reflective materials, or pervious surface. Choose pervious and/or reflective materials for parking lots, walkways, or other hardscape and utilize tree canopy</t>
  </si>
  <si>
    <t>K1f</t>
  </si>
  <si>
    <t>Public beaches adhere to Blue Wave Campaign criteria.</t>
  </si>
  <si>
    <t>K1g</t>
  </si>
  <si>
    <t xml:space="preserve">Implement recycling stations for plastic, glass, and aluminum beverage containers at all recreational areas. </t>
  </si>
  <si>
    <t>K1h</t>
  </si>
  <si>
    <t xml:space="preserve">Implement energy efficient lighting and controls for outdoor stadiums, courts, parks, and playfields. </t>
  </si>
  <si>
    <t>K2a</t>
  </si>
  <si>
    <t>Each staff member trained in an area related to their function on a  semi-annual basis.</t>
  </si>
  <si>
    <t>K3a</t>
  </si>
  <si>
    <t xml:space="preserve">Place informative educational signs and/or brochures at green features in public amenities detailing their benefits. 							</t>
  </si>
  <si>
    <t>L1a</t>
  </si>
  <si>
    <t xml:space="preserve">Work with the sustainability coordinator or the green team to develop a system of a minimum of 10 sustainable community indicators that are specific to your local government/region.  </t>
  </si>
  <si>
    <t>L1b</t>
  </si>
  <si>
    <t>Link indicators to a GIS system.</t>
  </si>
  <si>
    <t>L1c</t>
  </si>
  <si>
    <t>Assist other departments with the tracking of indicators related to their function.</t>
  </si>
  <si>
    <t>L2a</t>
  </si>
  <si>
    <t>Maintain a bicycle / pedestrian coordinator on staff.</t>
  </si>
  <si>
    <t>L2b</t>
  </si>
  <si>
    <t>Implement FDOT “12 Steps Towards Walkable Communities” into planning process.</t>
  </si>
  <si>
    <t>L2c</t>
  </si>
  <si>
    <t>Healthy street design is official local government policy.</t>
  </si>
  <si>
    <t>L3a</t>
  </si>
  <si>
    <t>Develop and maintain urban area boundaries.</t>
  </si>
  <si>
    <t>L3b</t>
  </si>
  <si>
    <t>Encourage mixed-use zoning / development.</t>
  </si>
  <si>
    <t>L3c</t>
  </si>
  <si>
    <t>Maintain or reduce net impervious surface area through zoning decisions.</t>
  </si>
  <si>
    <t>L4a</t>
  </si>
  <si>
    <t>Organize green building seminars and/or training sessions for planning and zoning staff and elected officials to attend on a semi-annual basis or send staff to external courses.</t>
  </si>
  <si>
    <t>M1a</t>
  </si>
  <si>
    <t xml:space="preserve">Become a designated Florida Clean Marina. </t>
  </si>
  <si>
    <t>M1b</t>
  </si>
  <si>
    <t>Implement advanced storm water controls and waterfront considerations such as landscaping for erosion control at ports, marinas and boat launches.</t>
  </si>
  <si>
    <t>M2a</t>
  </si>
  <si>
    <t>Offer incentives for customers using low polluting engines with environmental controls such as 4-stroke engines, or direct injection 2-stroke engines.</t>
  </si>
  <si>
    <t>M3a</t>
  </si>
  <si>
    <t xml:space="preserve">Host boater education classes, display Clean Boating posters (or similar), provide information online and provide environmental educational materials or signage for boaters at waterway access points. </t>
  </si>
  <si>
    <t>N1a</t>
  </si>
  <si>
    <t xml:space="preserve">Include green features/ratings of homes, commercial buildings and/or developments in database. </t>
  </si>
  <si>
    <t>N2a</t>
  </si>
  <si>
    <t xml:space="preserve">Tax incentives for certified green homes, commercial buildings and developments. </t>
  </si>
  <si>
    <t>N2b</t>
  </si>
  <si>
    <t xml:space="preserve">Tax incentives for lands qualifying as historic, high water recharge, greenbelt, etc. </t>
  </si>
  <si>
    <t>N3a</t>
  </si>
  <si>
    <t>Green education to local lending / real estate industry.</t>
  </si>
  <si>
    <t>O1a</t>
  </si>
  <si>
    <t xml:space="preserve">Utilize alternative fuels for fleets that serve public transportation. Operate and maintain a bus fleet that runs on an alternative fuel such as CNG or biodiesel.  </t>
  </si>
  <si>
    <t>O1b</t>
  </si>
  <si>
    <t xml:space="preserve">Institute a bicycle sharing program. Develop and maintain a free or low-cost bicycle-sharing program for select areas of the community.  </t>
  </si>
  <si>
    <t>O1c</t>
  </si>
  <si>
    <t xml:space="preserve">Make provisions for transit vehicles to accommodate bicycles. </t>
  </si>
  <si>
    <t>O1d</t>
  </si>
  <si>
    <t>Engage in carpool/vanpool assistance. Provide a well-advertised service that facilitates ride sharing within the city/county, such as carpool or vanpool assistance that includes local transit service and park-and-ride schedule information</t>
  </si>
  <si>
    <t>O1e</t>
  </si>
  <si>
    <t xml:space="preserve">Implement and enforce carpool or express bus lanes (1 point) and provide express bus service to the suburbs. Dedicate a lane of traffic for vehicles with multiple passengers during peak hours and/or exclusive bus lanes, with a system of enforcement for these lanes </t>
  </si>
  <si>
    <t>O1f</t>
  </si>
  <si>
    <t xml:space="preserve">Provide express bus service to the suburbs. Provide satellite transit for suburban areas to travel downtown via express bus. </t>
  </si>
  <si>
    <t>O1g</t>
  </si>
  <si>
    <t xml:space="preserve">Operate a full-service public transportation system. Operate and maintain a public transportation system consisting, at a minimum, of 20 full-size buses. </t>
  </si>
  <si>
    <t>O1h</t>
  </si>
  <si>
    <t xml:space="preserve">Provide a local trolley-type service for your community. </t>
  </si>
  <si>
    <t>O2a</t>
  </si>
  <si>
    <t>Analyze  transportation routes and ) Using GIS or other means, analyze the public transportation route system to determine connectivity to the bicycle and pedestrian network  connectivity to bicycle &amp; pedestrian network.</t>
  </si>
  <si>
    <t>O2b</t>
  </si>
  <si>
    <t xml:space="preserve">Prepare and adopt a bicycle and pedestrian network improvement plan. </t>
  </si>
  <si>
    <t>O2c</t>
  </si>
  <si>
    <t xml:space="preserve">Implement the bicycle and pedestrian network capital improvement plan. </t>
  </si>
  <si>
    <t>O2d</t>
  </si>
  <si>
    <t>Provide weather-resistance shelters at a minimum of 10% of total bus stops. If 10%-50% of stops have weather-resistant shelters, then 1 point is applicable; greater than 50% = 2 points.</t>
  </si>
  <si>
    <t>O3a</t>
  </si>
  <si>
    <t>Public transportation fleet incorporate at least 75% of the applicable best management practices outlined in chapters C-M of the Florida Green Local Government Standard Fleet Management and Vehicle Maintenance Module into the public transportation fleet.</t>
  </si>
  <si>
    <t>O4a</t>
  </si>
  <si>
    <t>Provide public transportation route searching via the internet.</t>
  </si>
  <si>
    <t>O4b</t>
  </si>
  <si>
    <t xml:space="preserve">Provide information about alternative commuting on website. </t>
  </si>
  <si>
    <t>O4c</t>
  </si>
  <si>
    <t xml:space="preserve">Conduct school workshops on benefits of alternative transportation options. </t>
  </si>
  <si>
    <t>P1a</t>
  </si>
  <si>
    <t>Develop a construction project waste management/recycling plan.</t>
  </si>
  <si>
    <t>P1b</t>
  </si>
  <si>
    <t>Operate a local government material/chemical reuse/redistribution center.</t>
  </si>
  <si>
    <t>P1c</t>
  </si>
  <si>
    <t>Operate a community tool lending library.</t>
  </si>
  <si>
    <t>P1d</t>
  </si>
  <si>
    <t>Maintain a green fleet program for department or entire local government.</t>
  </si>
  <si>
    <t>P1e</t>
  </si>
  <si>
    <t>Incorporate a system of Integrated Pest Management (IPM) for use at all local government buildings, landscapes, and facilities.</t>
  </si>
  <si>
    <t>P2a</t>
  </si>
  <si>
    <t>Operate local government alternative fueling station</t>
  </si>
  <si>
    <t>P2b</t>
  </si>
  <si>
    <t>Earn waste reduction credit through the production of clean-burning fuels</t>
  </si>
  <si>
    <t>P3a</t>
  </si>
  <si>
    <t>Use LED traffic lights</t>
  </si>
  <si>
    <t>P3b</t>
  </si>
  <si>
    <t>Utilize solar or other energy efficient streetlights and/or crosswalk lights</t>
  </si>
  <si>
    <t>P4a</t>
  </si>
  <si>
    <t xml:space="preserve">Local government to comply with requirements of National Pollutant Discharge Elimination System (NPDES) permit through street sweeping maintenance activities.   </t>
  </si>
  <si>
    <t>P4b</t>
  </si>
  <si>
    <t xml:space="preserve">Local government to comply with requirements of National Pollutant Discharge Elimination System (NPDES) permit through storm sewer maintenance activities. </t>
  </si>
  <si>
    <t>P4c</t>
  </si>
  <si>
    <t xml:space="preserve">Utilize the green landscaping practices consistent with the Florida Friendly Landscape program for local governments to reduce the need for pesticides and fertilizers. </t>
  </si>
  <si>
    <t>P5a</t>
  </si>
  <si>
    <t>Become a Tree City USA</t>
  </si>
  <si>
    <t>P6a</t>
  </si>
  <si>
    <t>Develop a reward program for employee environmental innovation in public works</t>
  </si>
  <si>
    <t>P7a</t>
  </si>
  <si>
    <t>Offer green fleet management training to all applicable departments</t>
  </si>
  <si>
    <t>P7b</t>
  </si>
  <si>
    <t>Train and certify select staff as certified arborists</t>
  </si>
  <si>
    <t>P8a</t>
  </si>
  <si>
    <t>Community stormwater education campaign</t>
  </si>
  <si>
    <t>R1a</t>
  </si>
  <si>
    <t>Become a partner in the EPA waste wise program</t>
  </si>
  <si>
    <t>R1b</t>
  </si>
  <si>
    <t>City/county wide chemical/hazardous waste collection</t>
  </si>
  <si>
    <t>R1c</t>
  </si>
  <si>
    <t>Operate public reuse store / swap shop</t>
  </si>
  <si>
    <t>R1d</t>
  </si>
  <si>
    <t xml:space="preserve">C&amp;D separation for recycling at landfill (pallets, metals, carpet padding,cement,etc.) </t>
  </si>
  <si>
    <t>R1e</t>
  </si>
  <si>
    <t>Offer recycled paint back to community</t>
  </si>
  <si>
    <t>R1f</t>
  </si>
  <si>
    <t>Landfill gas recovery</t>
  </si>
  <si>
    <t>R1g</t>
  </si>
  <si>
    <t>Lead by Example</t>
  </si>
  <si>
    <t>Develop a disaster waste management plan</t>
  </si>
  <si>
    <t>R2a</t>
  </si>
  <si>
    <t>Control</t>
  </si>
  <si>
    <t>Curbside recycling for homes.</t>
  </si>
  <si>
    <t>R2b</t>
  </si>
  <si>
    <t>Education</t>
  </si>
  <si>
    <t>Offer recycling collection services and an education program to businesses.</t>
  </si>
  <si>
    <t>R2c</t>
  </si>
  <si>
    <t>Provide recycling collection services and an education program to multi-family dwellings.</t>
  </si>
  <si>
    <t>R2d</t>
  </si>
  <si>
    <t>Monitor types and amounts of material entering landfill.</t>
  </si>
  <si>
    <t>R3a</t>
  </si>
  <si>
    <t>Closed landfill management and data monitoring.</t>
  </si>
  <si>
    <t>R4a</t>
  </si>
  <si>
    <t xml:space="preserve">Offer incentives to local business who require EPP or other solid waste reduction strategy. Develop an incentive of at least $200 per business for those that employ environmentally preferable purchasing (EPP) or other solid waste reduction strategy.  </t>
  </si>
  <si>
    <t>R4b</t>
  </si>
  <si>
    <t>Ordinance, policy or mandate that requires and enforces recycling of typical recyclables for homes and businesses.</t>
  </si>
  <si>
    <t>R4c</t>
  </si>
  <si>
    <t xml:space="preserve">Mandatory recycling program for large volumes (wood, cardboard, metal, concrete, etc.) of construction and demolition (C&amp;D) debris targeting building, contractors, and developers. </t>
  </si>
  <si>
    <t>R4d</t>
  </si>
  <si>
    <t>Offer waste assessments to businesses.</t>
  </si>
  <si>
    <t>R5a</t>
  </si>
  <si>
    <t>Institute collection/disposal rates, based on volume, for all customers and/or elevated rates for special collections.</t>
  </si>
  <si>
    <t>R5b</t>
  </si>
  <si>
    <t>Offer mulched yard waste to community.</t>
  </si>
  <si>
    <t>R5c</t>
  </si>
  <si>
    <t>Require recycling at all local government buildings and develop a mechanism to ensure recycling is occurring properly.</t>
  </si>
  <si>
    <t>R5d</t>
  </si>
  <si>
    <t>Develop a program of composting waste.</t>
  </si>
  <si>
    <t>R5e</t>
  </si>
  <si>
    <t>Develop a program of yellow and/or brown grease recycling</t>
  </si>
  <si>
    <t>R6a</t>
  </si>
  <si>
    <t xml:space="preserve">Operate local government computer and equipment reuse center. </t>
  </si>
  <si>
    <t>R6b</t>
  </si>
  <si>
    <t xml:space="preserve">Recycle of end-of-life electronic equipment. </t>
  </si>
  <si>
    <t>R6c</t>
  </si>
  <si>
    <t xml:space="preserve">Refill or Recycle empty toner and ink cartridges. </t>
  </si>
  <si>
    <t>R6d</t>
  </si>
  <si>
    <t xml:space="preserve">Recycle batteries, especially rechargeable/UPS batteries, which contain mercury </t>
  </si>
  <si>
    <t>R6e</t>
  </si>
  <si>
    <t xml:space="preserve">Work with departments to increase use of electronic materials exchange/paperless processes.  </t>
  </si>
  <si>
    <t>R7a</t>
  </si>
  <si>
    <t>Promote the EPA’s Environmental Preferable Purchasing (EPP) program, recycling and other waste reduction strategies to local businesses.</t>
  </si>
  <si>
    <t>R7b</t>
  </si>
  <si>
    <t xml:space="preserve">Develop education program for solid waste management. </t>
  </si>
  <si>
    <t>R7c</t>
  </si>
  <si>
    <t>Offer educational materials to increase recycling program participation.</t>
  </si>
  <si>
    <t>R7d</t>
  </si>
  <si>
    <t xml:space="preserve">Educate the community about securely wiping financial and other data from electronic devices prior to recycling. Post information on the website or publish a brochure to educate citizens about securely wiping personal data from their PCs and electronic data storage devices prior to recycling. Alternatively, give a description of the technique(s) and physical security measures used by the recycling partner </t>
  </si>
  <si>
    <t>R8a</t>
  </si>
  <si>
    <t>Conduct a customer waste survey.</t>
  </si>
  <si>
    <t>S1a</t>
  </si>
  <si>
    <t>Seek FLDEP plant operations excellence award.</t>
  </si>
  <si>
    <t>S1b</t>
  </si>
  <si>
    <t>Create a reclaimed water infrastructure.</t>
  </si>
  <si>
    <t>S1c</t>
  </si>
  <si>
    <t>Sanitary sewer overflow abatement.</t>
  </si>
  <si>
    <t>S2a</t>
  </si>
  <si>
    <t>Conduct energy audit of treatment facilities.</t>
  </si>
  <si>
    <t>S2b</t>
  </si>
  <si>
    <t>Use cogeneration.</t>
  </si>
  <si>
    <t>S3a</t>
  </si>
  <si>
    <t xml:space="preserve">Use online bill pay or recycled paper for billing content.					</t>
  </si>
  <si>
    <t>S4a</t>
  </si>
  <si>
    <t>Utilize rate structures based on consumption.</t>
  </si>
  <si>
    <t>S4b</t>
  </si>
  <si>
    <t>Low flow fixture rebates.</t>
  </si>
  <si>
    <t>S4c</t>
  </si>
  <si>
    <t>Enforce watering restrictions during meter reads.</t>
  </si>
  <si>
    <t>S4d</t>
  </si>
  <si>
    <t xml:space="preserve">Require via ordinance, policy or mandate the metering of shallow aquifer removal and sub-metering of multi-family housing. </t>
  </si>
  <si>
    <t>S4e</t>
  </si>
  <si>
    <t>Adopt policies to encourage alternative onsite wastewater and water reuse technologies and approaches.</t>
  </si>
  <si>
    <t>S4f</t>
  </si>
  <si>
    <t>Adopt Appendix C of the Building Code related to gray water.</t>
  </si>
  <si>
    <t>S5a</t>
  </si>
  <si>
    <t>Utilize informative billing.</t>
  </si>
  <si>
    <t>S5b</t>
  </si>
  <si>
    <t>Distribute printed material or create internet content detailing water wastewater source.</t>
  </si>
  <si>
    <t>S5c</t>
  </si>
  <si>
    <t>Create an education campaign for water use reduction (Florida friendly landscaping, rainwater, etc.).</t>
  </si>
  <si>
    <t>S5d</t>
  </si>
  <si>
    <t>Maintain an on-call water quality program.</t>
  </si>
  <si>
    <t>S5e</t>
  </si>
  <si>
    <t xml:space="preserve">Become a partner in the national groundwater guardian program or similar groundwater protection program. </t>
  </si>
  <si>
    <t>S5f</t>
  </si>
  <si>
    <t>Train staff to conduct home and business water audits to identify areas of potential conservation opportunities for example a mobile irrigation labs.</t>
  </si>
  <si>
    <t>S5g</t>
  </si>
  <si>
    <t>Enable customers to track and analyze their usage via the internet.</t>
  </si>
  <si>
    <t>IV1</t>
  </si>
  <si>
    <t>IV2</t>
  </si>
  <si>
    <t>IV3</t>
  </si>
  <si>
    <t>IV4</t>
  </si>
  <si>
    <t>IV5</t>
  </si>
  <si>
    <t>Maximum Possible Points Total</t>
  </si>
  <si>
    <t>Maximum Applicable Points Total</t>
  </si>
  <si>
    <t>Credit Points Achieved Total</t>
  </si>
  <si>
    <t>Florida Green Building Coalition</t>
  </si>
  <si>
    <t>www.FloridaGreenBuilding.org</t>
  </si>
  <si>
    <t>(Note: Values are tallied for entire program, not just visible criteria.)</t>
  </si>
  <si>
    <t>ADMINISTRATION</t>
  </si>
  <si>
    <t>Certified</t>
  </si>
  <si>
    <t>Administrative entities such as Boards of City or County Commissioners can effectively manage risks, assets, and budgets through conservation planning,</t>
  </si>
  <si>
    <t>enacting guiding policy, and educating staff members.</t>
  </si>
  <si>
    <t>-------------</t>
  </si>
  <si>
    <t>Maximum</t>
  </si>
  <si>
    <t>Credit</t>
  </si>
  <si>
    <t>Possible</t>
  </si>
  <si>
    <t>Applicable</t>
  </si>
  <si>
    <t>Points</t>
  </si>
  <si>
    <t>Achieved</t>
  </si>
  <si>
    <t>Notes</t>
  </si>
  <si>
    <t>A1</t>
  </si>
  <si>
    <t>Local Government Environmental Commitment</t>
  </si>
  <si>
    <t xml:space="preserve">Write or re-write a vision statement to include the local government’s commitment to the environment. </t>
  </si>
  <si>
    <t>Elaine Franklin</t>
  </si>
  <si>
    <t xml:space="preserve">Write or re-write a mission statement to include the local government’s commitment to the environment. </t>
  </si>
  <si>
    <t>Anand Balram</t>
  </si>
  <si>
    <t>A2</t>
  </si>
  <si>
    <t>Dedicated Personnel to the City/County Sustainability Process</t>
  </si>
  <si>
    <t>Create and maintain a designated office of sustainability or a sustainability coordinator.</t>
  </si>
  <si>
    <t>A3</t>
  </si>
  <si>
    <t>Increase the Resiliency of the Local Government Operations and the Community</t>
  </si>
  <si>
    <t>A4</t>
  </si>
  <si>
    <t>Local Government Equity Commitment</t>
  </si>
  <si>
    <t>A5</t>
  </si>
  <si>
    <t>Conservation Benchmarks and Planning</t>
  </si>
  <si>
    <t>A6</t>
  </si>
  <si>
    <t>Reduce Greenhouse Gas Emissions</t>
  </si>
  <si>
    <t>0,1</t>
  </si>
  <si>
    <t>0,2</t>
  </si>
  <si>
    <t>0,3</t>
  </si>
  <si>
    <t xml:space="preserve">Conduct a greenhouse gas inventory for emissions from local government operations that establishes a baseline from which emissions will be reduced. </t>
  </si>
  <si>
    <t>A7</t>
  </si>
  <si>
    <t>Build, Renovate and Lease Green Government Buildings</t>
  </si>
  <si>
    <t>A8</t>
  </si>
  <si>
    <t xml:space="preserve">Green Local Government Buildings - Maintenance Procedures </t>
  </si>
  <si>
    <t>Enact an ordinance, policy or mandate requiring that all owned or leased local government space use green cleaning/maintenance practices suggestions outlined in the Creating a Green and Profitable Work Environment Publication available from Florida Department of Environmental Protection Pollution Prevention Program and utilize cleaners with third party certification such as Green Seal, UL ECOLOGY and the EPA’s Safer Choice program.</t>
  </si>
  <si>
    <t>Josh Collazo</t>
  </si>
  <si>
    <t>Utilize renewable energy for government buildings, such as solar water heaters and solar photovoltaic systems on buildings that have previously implemented energy measures</t>
  </si>
  <si>
    <t>A9</t>
  </si>
  <si>
    <t xml:space="preserve">Community Education </t>
  </si>
  <si>
    <t>A10</t>
  </si>
  <si>
    <t>Staff Education</t>
  </si>
  <si>
    <t xml:space="preserve">    Florida Green Building Coalition                        </t>
  </si>
  <si>
    <t>AGRICULTURE AND EXTENSION SERVICE</t>
  </si>
  <si>
    <t>These departments may better realize goals of water conservation within the community and effective community education.</t>
  </si>
  <si>
    <t>B1</t>
  </si>
  <si>
    <t>Florida Friendly  Landscapes on Government Owned Properties</t>
  </si>
  <si>
    <t>``</t>
  </si>
  <si>
    <t>B2</t>
  </si>
  <si>
    <t>Offer Community Incentives</t>
  </si>
  <si>
    <t>B3</t>
  </si>
  <si>
    <t>Organic Local Food Production</t>
  </si>
  <si>
    <t>Karl Chuck</t>
  </si>
  <si>
    <t>B4</t>
  </si>
  <si>
    <t>Community Education on Sustainable Agriculture and Local Food Production</t>
  </si>
  <si>
    <t>B5</t>
  </si>
  <si>
    <t>Agricultural Industry education</t>
  </si>
  <si>
    <r>
      <t xml:space="preserve">    Florida Green Building Coalition        </t>
    </r>
    <r>
      <rPr>
        <i/>
        <sz val="11"/>
        <rFont val="Arial"/>
        <family val="2"/>
      </rPr>
      <t xml:space="preserve">    </t>
    </r>
    <r>
      <rPr>
        <sz val="11"/>
        <rFont val="Arial"/>
        <family val="2"/>
      </rPr>
      <t xml:space="preserve">           </t>
    </r>
  </si>
  <si>
    <t>BUILDING AND DEVELOPMENT</t>
  </si>
  <si>
    <t>None</t>
  </si>
  <si>
    <t>These departments can benefit from utilizing green buildings as an indicator, and learning about how to foster adoption of green by the private sector for the</t>
  </si>
  <si>
    <t>Ordinance</t>
  </si>
  <si>
    <t>benefit of the entire community.</t>
  </si>
  <si>
    <t>&amp; Enforcement</t>
  </si>
  <si>
    <t>C1</t>
  </si>
  <si>
    <t>Monitor and Track Green Building Within the City/County</t>
  </si>
  <si>
    <t>C2</t>
  </si>
  <si>
    <t>City/County Green Building Program with Incentives</t>
  </si>
  <si>
    <t>C3</t>
  </si>
  <si>
    <t>Preserve/Enhance Native Habitat and Natural Resources</t>
  </si>
  <si>
    <t>C4</t>
  </si>
  <si>
    <t>Conserve Water Resources</t>
  </si>
  <si>
    <t>Require that all new automatic irrigation systems shall be controlled with a smart controller, weather-based or soil-moisture based. WaterSense-labelled controllers can comply. REQUIRED Practice</t>
  </si>
  <si>
    <t>C5</t>
  </si>
  <si>
    <t>C6</t>
  </si>
  <si>
    <t>Industry Education</t>
  </si>
  <si>
    <t>C7</t>
  </si>
  <si>
    <t>Community Education</t>
  </si>
  <si>
    <t xml:space="preserve">Publicize green building case studies through the local government’s website, printed material television/radio commercials, or otherwise, create and distribute publicity for the city/county green building program (if in effect) and/or green projects within the city/county. </t>
  </si>
  <si>
    <t xml:space="preserve">    Florida Green Building Coalition</t>
  </si>
  <si>
    <t>ECONOMIC DEVELOPMENT AND TOURISM</t>
  </si>
  <si>
    <t>These departments can learn about how green local government features can attract visitors and sustainable businesses to the community, as well as means</t>
  </si>
  <si>
    <t>to preserve existing community features.</t>
  </si>
  <si>
    <t>D1</t>
  </si>
  <si>
    <t>Spur Economic Development Through Eco-Tourism</t>
  </si>
  <si>
    <t>D2</t>
  </si>
  <si>
    <t>Downtown Revitalization</t>
  </si>
  <si>
    <t xml:space="preserve">Achieve Florida Main Street Designation or similar principles. </t>
  </si>
  <si>
    <t>D3</t>
  </si>
  <si>
    <t>Local Business incentives</t>
  </si>
  <si>
    <t>D4</t>
  </si>
  <si>
    <t>Revitalize Distressed Areas</t>
  </si>
  <si>
    <t>D5</t>
  </si>
  <si>
    <t>Historic Preservation</t>
  </si>
  <si>
    <t>D6</t>
  </si>
  <si>
    <t>Green Building Designs Standards and Pattern Book</t>
  </si>
  <si>
    <t>EMERGENCY MANAGEMENT AND PUBLIC SAFETY</t>
  </si>
  <si>
    <t xml:space="preserve">These departments can take steps to improve the environmental performance of in-house actions, as well as educate the community about the importance </t>
  </si>
  <si>
    <t>and benefits of disaster mitigation.</t>
  </si>
  <si>
    <t>E1</t>
  </si>
  <si>
    <t>E2</t>
  </si>
  <si>
    <t>Reduce Solid and Hazardous Waste</t>
  </si>
  <si>
    <t>E3</t>
  </si>
  <si>
    <t>Fire Department Training and Water Conservation</t>
  </si>
  <si>
    <t>E4</t>
  </si>
  <si>
    <t xml:space="preserve">Incentives for Disaster Mitigation. </t>
  </si>
  <si>
    <t>E5</t>
  </si>
  <si>
    <t>E6</t>
  </si>
  <si>
    <t>Staff Training</t>
  </si>
  <si>
    <r>
      <t xml:space="preserve">  </t>
    </r>
    <r>
      <rPr>
        <sz val="10"/>
        <rFont val="Arial"/>
        <family val="2"/>
      </rPr>
      <t xml:space="preserve">  Florida Green Building Coalition  </t>
    </r>
    <r>
      <rPr>
        <i/>
        <sz val="10"/>
        <rFont val="Arial"/>
        <family val="2"/>
      </rPr>
      <t xml:space="preserve">           </t>
    </r>
    <r>
      <rPr>
        <sz val="10"/>
        <rFont val="Arial"/>
        <family val="2"/>
      </rPr>
      <t xml:space="preserve">           </t>
    </r>
  </si>
  <si>
    <t>ENERGY EFFICIENCY, CONSERVATION AND SUPPLY</t>
  </si>
  <si>
    <t>Local energy utilities can learn about and implement green power, and also provide customers with options that allow them to learn about energy issues,</t>
  </si>
  <si>
    <t>conserve energy, and contribute to green power and waste reduction activities.</t>
  </si>
  <si>
    <t>F1</t>
  </si>
  <si>
    <t xml:space="preserve">Reduce Greenhouse Gas Emissions Through Renewable Energy and Energy Efficiency </t>
  </si>
  <si>
    <t>F2</t>
  </si>
  <si>
    <t>Reduce Waste</t>
  </si>
  <si>
    <t>F3</t>
  </si>
  <si>
    <t>Incentives to Reduce Energy Use</t>
  </si>
  <si>
    <t>F4</t>
  </si>
  <si>
    <t>F5</t>
  </si>
  <si>
    <t>Communities With Investor Owned Utilities (IOU)</t>
  </si>
  <si>
    <t>F6</t>
  </si>
  <si>
    <t>F7</t>
  </si>
  <si>
    <t xml:space="preserve">Points are also available for promoting energy efficiency on the demand side by becoming a US EPA Energy Star ally. </t>
  </si>
  <si>
    <r>
      <t xml:space="preserve"> </t>
    </r>
    <r>
      <rPr>
        <sz val="10"/>
        <rFont val="Arial"/>
        <family val="2"/>
      </rPr>
      <t xml:space="preserve">   Florida Green Building Coalition   </t>
    </r>
    <r>
      <rPr>
        <sz val="10"/>
        <rFont val="Arial"/>
        <family val="2"/>
      </rPr>
      <t xml:space="preserve">           </t>
    </r>
  </si>
  <si>
    <t>HOUSING AND HUMAN SERVICES</t>
  </si>
  <si>
    <t>These departments can learn about how to enhance the affordability of affordable housing through green building.</t>
  </si>
  <si>
    <t>G1</t>
  </si>
  <si>
    <t>Provide Green, Affordable Housing to the Community</t>
  </si>
  <si>
    <t xml:space="preserve">Enact a policy requiring that any affordable homes are constructed to achieve a maximum confirmed HERS score of 70. </t>
  </si>
  <si>
    <t>G2</t>
  </si>
  <si>
    <t>Incentivize Affordable Housing</t>
  </si>
  <si>
    <t>G3</t>
  </si>
  <si>
    <t>Improve Current Stock of Affordable Housing</t>
  </si>
  <si>
    <t>G4</t>
  </si>
  <si>
    <t>G5</t>
  </si>
  <si>
    <r>
      <t xml:space="preserve">    Florida Green Building Coalition      </t>
    </r>
    <r>
      <rPr>
        <sz val="10"/>
        <rFont val="Arial"/>
        <family val="2"/>
      </rPr>
      <t xml:space="preserve">           </t>
    </r>
  </si>
  <si>
    <t>HUMAN RESOURCES</t>
  </si>
  <si>
    <t>Human resources departments can engage local government staff in the green local government effort through education and incentives.</t>
  </si>
  <si>
    <t>H1</t>
  </si>
  <si>
    <t>Reduce Greenhouse Gas Emissions.</t>
  </si>
  <si>
    <t>H2</t>
  </si>
  <si>
    <t>Reduce Solid and Hazardous Waste.</t>
  </si>
  <si>
    <t>H3</t>
  </si>
  <si>
    <t>H4</t>
  </si>
  <si>
    <t>Reward Innovation</t>
  </si>
  <si>
    <t xml:space="preserve">    Florida Green Building Coalition             </t>
  </si>
  <si>
    <t>INFORMATION SERVICES</t>
  </si>
  <si>
    <t>Through education of local government staff and the community via a number of mediums, this department can help achieve local government energy and</t>
  </si>
  <si>
    <t>waste reduction goals, while promoting the local government's commitment to the environment.</t>
  </si>
  <si>
    <t>I1</t>
  </si>
  <si>
    <t>Conserve Energy and Resources Through Policy</t>
  </si>
  <si>
    <t>I!b</t>
  </si>
  <si>
    <t>I!c</t>
  </si>
  <si>
    <t>I2</t>
  </si>
  <si>
    <t>I3</t>
  </si>
  <si>
    <t>Conduct regular education on energy use/energy savings modes for in-house equipment.</t>
  </si>
  <si>
    <r>
      <t xml:space="preserve">    Florida Green Building Coalition         </t>
    </r>
    <r>
      <rPr>
        <i/>
        <sz val="10"/>
        <rFont val="Arial"/>
        <family val="2"/>
      </rPr>
      <t xml:space="preserve">     </t>
    </r>
    <r>
      <rPr>
        <sz val="10"/>
        <rFont val="Arial"/>
        <family val="2"/>
      </rPr>
      <t xml:space="preserve">           </t>
    </r>
  </si>
  <si>
    <t>NATURAL RESOURCES MANAGEMENT / ENVIRONMENTAL PROTECTION</t>
  </si>
  <si>
    <t>These departments can learn how to better achieve goals of resource conservation and wildlife protection through actions and education.</t>
  </si>
  <si>
    <t>J1</t>
  </si>
  <si>
    <t>Preserve / Enhance Habitat</t>
  </si>
  <si>
    <t>J2</t>
  </si>
  <si>
    <t>Engage and Learn From Other Similar Departments</t>
  </si>
  <si>
    <t>J3</t>
  </si>
  <si>
    <t>Minimize Greenhouse Gas Emissions and Preserve Air Quality</t>
  </si>
  <si>
    <t>J4</t>
  </si>
  <si>
    <t>David Vazquez</t>
  </si>
  <si>
    <t>J5</t>
  </si>
  <si>
    <t>Conserve Water</t>
  </si>
  <si>
    <t>Collect and appropriately treat rainwater so that it may be used in lieu of municipally supplied potable water to replenish water using features such as public pools, fountains and water features.  REQUIRED Practice</t>
  </si>
  <si>
    <t>J6</t>
  </si>
  <si>
    <t xml:space="preserve">    Florida Green Building Coalition                           </t>
  </si>
  <si>
    <t>PARKS AND RECREATION</t>
  </si>
  <si>
    <t>This department can achieve environmental goals through greening of pubic amenities, and using the activity to educate the community as a whole.</t>
  </si>
  <si>
    <t>K1</t>
  </si>
  <si>
    <t>Green Public Amenities</t>
  </si>
  <si>
    <t>Chadli Fernandez</t>
  </si>
  <si>
    <t>K2</t>
  </si>
  <si>
    <t>K3</t>
  </si>
  <si>
    <t xml:space="preserve">Place informative educational signs and/or brochures at green features in public amenities detailing their benefits. </t>
  </si>
  <si>
    <t xml:space="preserve">    Florida Green Building Coalition                       </t>
  </si>
  <si>
    <t>PLANNING AND ZONING</t>
  </si>
  <si>
    <t>Planning and Zoning departments can encourage alternative modes of transportation through tracking and implementing green design.</t>
  </si>
  <si>
    <t>---------------</t>
  </si>
  <si>
    <t>----------------</t>
  </si>
  <si>
    <t>L1</t>
  </si>
  <si>
    <t>L2</t>
  </si>
  <si>
    <t>Enhance Pedestrian Travel in a City &amp; Reduce Greenhouse Gas</t>
  </si>
  <si>
    <t>L3</t>
  </si>
  <si>
    <t>Green Building Incorporated into City/County Planning Process</t>
  </si>
  <si>
    <t>L4</t>
  </si>
  <si>
    <r>
      <t xml:space="preserve">    Florida Green Building Coalition</t>
    </r>
    <r>
      <rPr>
        <i/>
        <sz val="10"/>
        <rFont val="Arial"/>
        <family val="2"/>
      </rPr>
      <t xml:space="preserve">       </t>
    </r>
    <r>
      <rPr>
        <sz val="10"/>
        <rFont val="Arial"/>
        <family val="2"/>
      </rPr>
      <t xml:space="preserve">           </t>
    </r>
  </si>
  <si>
    <t>PORTS, MARINAS AND BOAT LAUNCHES</t>
  </si>
  <si>
    <t>Ports and marinas can learn about their role in protecting recreational waters, and encourage citizens to take part.</t>
  </si>
  <si>
    <t>M1</t>
  </si>
  <si>
    <t>Preserve Aquatic Habitat</t>
  </si>
  <si>
    <t>M2</t>
  </si>
  <si>
    <t>Low Polluting Engines</t>
  </si>
  <si>
    <t>M3</t>
  </si>
  <si>
    <t>Boater Education</t>
  </si>
  <si>
    <r>
      <t xml:space="preserve">    Florida Green Building Coalition                    </t>
    </r>
    <r>
      <rPr>
        <sz val="10"/>
        <rFont val="Arial"/>
        <family val="2"/>
      </rPr>
      <t xml:space="preserve">  </t>
    </r>
  </si>
  <si>
    <t>PROPERTY APPRAISER / TAX COLLECTOR</t>
  </si>
  <si>
    <t>Green building can be encouraged through incentives, and indicators should be developed to track participation.</t>
  </si>
  <si>
    <t>N1</t>
  </si>
  <si>
    <t>Monitor and Track Green Buildings</t>
  </si>
  <si>
    <t>N2</t>
  </si>
  <si>
    <t>Incentives for Green Buildings and Developments</t>
  </si>
  <si>
    <t>N3</t>
  </si>
  <si>
    <t>N4</t>
  </si>
  <si>
    <t xml:space="preserve">Engagement with Property Appraiser/Tax Collector by Local Government </t>
  </si>
  <si>
    <t>N4a</t>
  </si>
  <si>
    <r>
      <t xml:space="preserve">    Florida Green Building Coalition  </t>
    </r>
    <r>
      <rPr>
        <i/>
        <sz val="10"/>
        <rFont val="Arial"/>
        <family val="2"/>
      </rPr>
      <t xml:space="preserve">              </t>
    </r>
    <r>
      <rPr>
        <sz val="10"/>
        <rFont val="Arial"/>
        <family val="2"/>
      </rPr>
      <t xml:space="preserve">           </t>
    </r>
  </si>
  <si>
    <t>PUBLIC TRANSPORTATION</t>
  </si>
  <si>
    <t>Public transportation departments can help achieve environmental goals through green fleet management, and encourage ridership by analyzing routes.</t>
  </si>
  <si>
    <t>O1</t>
  </si>
  <si>
    <t>O2</t>
  </si>
  <si>
    <t>Analyze Transportation Routes</t>
  </si>
  <si>
    <t>O3</t>
  </si>
  <si>
    <t>Green Fleet Solids and Hazardous Waste Reduction</t>
  </si>
  <si>
    <t>O4</t>
  </si>
  <si>
    <t>Community education</t>
  </si>
  <si>
    <r>
      <t xml:space="preserve">    Florida Green Building Coalition </t>
    </r>
    <r>
      <rPr>
        <i/>
        <sz val="10"/>
        <rFont val="Arial"/>
        <family val="2"/>
      </rPr>
      <t xml:space="preserve">            </t>
    </r>
    <r>
      <rPr>
        <sz val="10"/>
        <rFont val="Arial"/>
        <family val="2"/>
      </rPr>
      <t xml:space="preserve">           </t>
    </r>
  </si>
  <si>
    <t>PUBLIC WORKS AND ENGINEERING</t>
  </si>
  <si>
    <t>Public works, engineering, and stormwater departments can achieve multiple environmental goals by greening in-house actions, and also outreach to other</t>
  </si>
  <si>
    <t>local government departments, as well as the community at large, to transfer knowledge.</t>
  </si>
  <si>
    <t>P1</t>
  </si>
  <si>
    <t>Minimize Solid &amp; Hazardous Waste Through Recycling &amp; Reuse</t>
  </si>
  <si>
    <t>P2</t>
  </si>
  <si>
    <t>Minimize Greenhouse Gas Emissions</t>
  </si>
  <si>
    <t>Operate local government alternative fueling station.</t>
  </si>
  <si>
    <t>Earn waste reduction credit through the production of clean-burning fuels.</t>
  </si>
  <si>
    <t>P3</t>
  </si>
  <si>
    <t>Minimize Local Government Energy Use</t>
  </si>
  <si>
    <t>Use LED traffic lights.</t>
  </si>
  <si>
    <t>Utilize solar or other energy efficient streetlights and/or crosswalk lights.</t>
  </si>
  <si>
    <t>P4</t>
  </si>
  <si>
    <t>Enhance Storm Water Control and Water Conservation</t>
  </si>
  <si>
    <t>Local government to comply with requirements of National Pollutant Discharge Elimination System (NPDES) permit through street sweeping maintenance activities.   REQUIRED Practice</t>
  </si>
  <si>
    <t>Local government to comply with requirements of National Pollutant Discharge Elimination System (NPDES) permit through storm sewer maintenance activities.  REQUIRED Practice</t>
  </si>
  <si>
    <t>P5</t>
  </si>
  <si>
    <t>Preserve/Enhance Street Tree Coverage</t>
  </si>
  <si>
    <t>Become a Tree City USA.</t>
  </si>
  <si>
    <t>P6</t>
  </si>
  <si>
    <t>Reward innovation</t>
  </si>
  <si>
    <t xml:space="preserve">Develop a reward/incentive program for employee environmental innovation in public works. </t>
  </si>
  <si>
    <t>P7</t>
  </si>
  <si>
    <t>Offer green fleet management training to all applicable departments.</t>
  </si>
  <si>
    <t>Train and certify select staff as certified arborists.</t>
  </si>
  <si>
    <t>P8</t>
  </si>
  <si>
    <t>Place informative stickers or use stenciling on important aspects of storm water management systems (outfall pipes, drains, impervious surface, etc.) throughout the city/county.</t>
  </si>
  <si>
    <t xml:space="preserve">    Florida Green Building Coalition                         </t>
  </si>
  <si>
    <t>SOLID WASTE</t>
  </si>
  <si>
    <t>Solid waste departments can engage in a number of activities to divert material from landfills.</t>
  </si>
  <si>
    <t>R1</t>
  </si>
  <si>
    <t>Reduce Local Government Solid Waste</t>
  </si>
  <si>
    <t>Become a partner in the EPA waste wise program.</t>
  </si>
  <si>
    <t>City/county wide chemical/hazardous waste collection.</t>
  </si>
  <si>
    <t>Operate public reuse store / swap shop.</t>
  </si>
  <si>
    <t>C&amp;D separation for recycling at landfill (pallets, metals, carpet padding,cement,etc.) .</t>
  </si>
  <si>
    <t>Offer recycled paint back to community.</t>
  </si>
  <si>
    <t xml:space="preserve">Institute landfill gas recovery at landfills and utilize for heat or power. </t>
  </si>
  <si>
    <t>Develop and implement a disaster waste management plan that involves recovery of reusable materials.</t>
  </si>
  <si>
    <t>R2</t>
  </si>
  <si>
    <t>Monitor and Promote Recycling</t>
  </si>
  <si>
    <t>Curbside recycling for homes. REQUIRED Practice</t>
  </si>
  <si>
    <t>R3</t>
  </si>
  <si>
    <t>Return closed landfill to productive use. Redevelop closed landfills so that the land can be used as a community amenity such as a park</t>
  </si>
  <si>
    <t>R4</t>
  </si>
  <si>
    <t>Local Business Incentives / Regulations</t>
  </si>
  <si>
    <t>R5</t>
  </si>
  <si>
    <t>Minimize Solid Waste Generation</t>
  </si>
  <si>
    <t>R6</t>
  </si>
  <si>
    <t>Information Technology Recycling and Waste Reduction</t>
  </si>
  <si>
    <t>R7</t>
  </si>
  <si>
    <t>R8</t>
  </si>
  <si>
    <t>WATER AND WASTEWATER</t>
  </si>
  <si>
    <t>Water and wastewater utilities can achieve local government environmental goals through plant operation, and though innovative means to inform the public</t>
  </si>
  <si>
    <t>about their water use.</t>
  </si>
  <si>
    <t>S1</t>
  </si>
  <si>
    <t>Plant Operations Aimed at Environmental Performance</t>
  </si>
  <si>
    <t>S2</t>
  </si>
  <si>
    <t>Reduce Energy Use</t>
  </si>
  <si>
    <t>S3</t>
  </si>
  <si>
    <t>Use online bill pay or recycled paper for billing content. (REQUIRED Practice)</t>
  </si>
  <si>
    <t>S4</t>
  </si>
  <si>
    <t>Reduce Water Use</t>
  </si>
  <si>
    <t>S5</t>
  </si>
  <si>
    <t xml:space="preserve">    Florida Green Building Coalition                  </t>
  </si>
  <si>
    <t>INNOVATION CREDITS</t>
  </si>
  <si>
    <t>The FGBC Green Local Government Standard is fairly comprehensive, but sometimes there are environmental goals and accomplishments that are not yet</t>
  </si>
  <si>
    <t>recognized within the standard.  You may note those credits below and your evaluator will try to first find a place for it within the standard and award credit accordingly.</t>
  </si>
  <si>
    <t>Innovation Credits</t>
  </si>
  <si>
    <t>FLEET MANAGEMENT &amp; VEHICLE MAINTENANCE</t>
  </si>
  <si>
    <t xml:space="preserve">This checklist can assist in tracking the requirements for credits E2a, O3a, P1d and Q3c. </t>
  </si>
  <si>
    <t>Not Applicable</t>
  </si>
  <si>
    <t>C. Segregate, label, and store fluids properly</t>
  </si>
  <si>
    <t>Segregate Fluids</t>
  </si>
  <si>
    <t>Use proper signs and labels</t>
  </si>
  <si>
    <t>Store inside secondary containment</t>
  </si>
  <si>
    <t>Seal or berm adjacent floor drains</t>
  </si>
  <si>
    <t>Use a funnel</t>
  </si>
  <si>
    <t>Keep the funnel, lid or bung closed</t>
  </si>
  <si>
    <t>Inspect for leaks</t>
  </si>
  <si>
    <t>Maintain current Material Safety Data Sheets (MSDS)</t>
  </si>
  <si>
    <t>Contract reliable haulers and maintain disposal receipts and records</t>
  </si>
  <si>
    <t>Plan and prepare for spills and other emergencies</t>
  </si>
  <si>
    <t>D.</t>
  </si>
  <si>
    <t>D. Reduce solvents and parts cleaning waste</t>
  </si>
  <si>
    <t>Reduce the number of parts washers</t>
  </si>
  <si>
    <t>Switch to more environmentally friendly solvents</t>
  </si>
  <si>
    <t>Manage inventory of spray cans and other secondary solvent sources</t>
  </si>
  <si>
    <t>Implement solvent reduction practices</t>
  </si>
  <si>
    <t>Store solvents and solvent waste safely</t>
  </si>
  <si>
    <t>Wear gloves and other recommended PPE</t>
  </si>
  <si>
    <t>E.</t>
  </si>
  <si>
    <t>E. Reduce/Recycle Waste Oil and Filters</t>
  </si>
  <si>
    <t>Reduce the quantity of used oil and used oil filters</t>
  </si>
  <si>
    <t>Select and purchase environmentally friendly products</t>
  </si>
  <si>
    <t>Safely collect, segregate, and store used oil and used oil filters</t>
  </si>
  <si>
    <t>Recycle used oil and used oil filters</t>
  </si>
  <si>
    <t>F.</t>
  </si>
  <si>
    <t>F. Batteries</t>
  </si>
  <si>
    <t>Rotate battery stock on a First-In, First Out basis (FIFO)</t>
  </si>
  <si>
    <t>Extend battery life</t>
  </si>
  <si>
    <t>Collect, segregate, and store batteries safely</t>
  </si>
  <si>
    <t>Recycle batteries</t>
  </si>
  <si>
    <t>G.</t>
  </si>
  <si>
    <t>G. Radiators and Coolant/Antifreeze</t>
  </si>
  <si>
    <t>Outsource to a specialist</t>
  </si>
  <si>
    <t>Decrease need for coolant/antifreeze replenishment and replacement</t>
  </si>
  <si>
    <t>Collect, segregate, and store coolant safely</t>
  </si>
  <si>
    <t>Recycle coolant/antifreeze</t>
  </si>
  <si>
    <t>H.</t>
  </si>
  <si>
    <t>H. Wheels and Tires</t>
  </si>
  <si>
    <t>Reduce tire tread and wear</t>
  </si>
  <si>
    <t>Retread / Recap tires</t>
  </si>
  <si>
    <t>Reuse / recycle wheel balancing weights</t>
  </si>
  <si>
    <t>Collect and store tires properly</t>
  </si>
  <si>
    <t>I.</t>
  </si>
  <si>
    <t>I. Vehicle Washing</t>
  </si>
  <si>
    <t>Contain and collect vehicle wash water</t>
  </si>
  <si>
    <t>Use the minimal volume of water possible</t>
  </si>
  <si>
    <t>Use the minimal cleaning agent practical</t>
  </si>
  <si>
    <t>Treat and recycle vehicle wash water</t>
  </si>
  <si>
    <t>J.</t>
  </si>
  <si>
    <t>J. Body Repair and Painting</t>
  </si>
  <si>
    <t>Use high transfer efficiency paint equipment</t>
  </si>
  <si>
    <t>Properly install, use, and maintain paint spray booths</t>
  </si>
  <si>
    <t>Reduce volume of paints purchased</t>
  </si>
  <si>
    <t>Reduce painting solvents</t>
  </si>
  <si>
    <t>Collect, segregate, and store paint solvents safely</t>
  </si>
  <si>
    <t>Recycle paint solvents</t>
  </si>
  <si>
    <t>K.</t>
  </si>
  <si>
    <t>K. Fueling Stations</t>
  </si>
  <si>
    <t>Evaluate outsourcing to a fueling service</t>
  </si>
  <si>
    <t>Explore gasoline vapor recovery opportunities</t>
  </si>
  <si>
    <t>Track fuel usage</t>
  </si>
  <si>
    <t>Records reconciliation and leak detection systems</t>
  </si>
  <si>
    <t>Avoid "topping off" tanks</t>
  </si>
  <si>
    <t>Secondary containment for tanks and piping</t>
  </si>
  <si>
    <t>Consider switching to above ground tanks</t>
  </si>
  <si>
    <t>Prepare for emergencies</t>
  </si>
  <si>
    <t>L.</t>
  </si>
  <si>
    <t>L. General Housekeeping Best Management Practices</t>
  </si>
  <si>
    <t>Immediately contain and clean up leaks and spills</t>
  </si>
  <si>
    <t>Perform all mechanical service within the service bays</t>
  </si>
  <si>
    <t>Protect storm drains from potential contamination</t>
  </si>
  <si>
    <t>Keep shop clean and organized</t>
  </si>
  <si>
    <t>Properly store and recycle/dispose of scrap parts</t>
  </si>
  <si>
    <t>Properly handle parts that may contain mercury</t>
  </si>
  <si>
    <t>Properly handle airbags that contain toxic chemicals</t>
  </si>
  <si>
    <t>Properly recycle/dispose of fluorescent lamps</t>
  </si>
  <si>
    <t>M.</t>
  </si>
  <si>
    <t>M. Refrigerant Recovery</t>
  </si>
  <si>
    <t>Diagnose and repair leaks quickly</t>
  </si>
  <si>
    <t>Use approved capture and recycling equipment</t>
  </si>
  <si>
    <t>Train technicians</t>
  </si>
  <si>
    <t>Please review the FGBC Green Fleet Management &amp; Vehicle Maintenance Module</t>
  </si>
  <si>
    <t>for greater detail and other sections on optimizing vehicle usage, controls and incentives, and employee, manager and public education.</t>
  </si>
  <si>
    <t>The points and applicable points below are not calculated in your final score, but are created to help calculate the score for credits E2a, O3a, P1d and Q3c.</t>
  </si>
  <si>
    <t>X</t>
  </si>
  <si>
    <t>Updated Sustainability Action Plan.</t>
  </si>
  <si>
    <t>NORESCO increasing efficiency and renewable energy</t>
  </si>
  <si>
    <t>Adding CO2 absorbing admixture to concrete for GOB project</t>
  </si>
  <si>
    <t>Kausal Platform to track SAP actions</t>
  </si>
  <si>
    <t>Mail to FGBC at the address indicated on  https://floridagreenbuilding.org/</t>
  </si>
  <si>
    <t>Email completed Registration Form to: info@floridagreenbuilding.org
(You can email the entire Excel file, not just the Registration tab)
Or Mail: refer to https://floridagreenbuilding.org/ for the latest address.</t>
  </si>
  <si>
    <t>Revised 12-26-24</t>
  </si>
  <si>
    <t>Questions? Contact  FGBC at PH: 407-777-4914  or info@floridagreenbuilding.org</t>
  </si>
  <si>
    <t>FGBC Green Local Government Certification Registration Form</t>
  </si>
  <si>
    <t>Register and Pay Online:</t>
  </si>
  <si>
    <r>
      <t>Population</t>
    </r>
    <r>
      <rPr>
        <vertAlign val="superscript"/>
        <sz val="12"/>
        <rFont val="Arial"/>
        <family val="2"/>
      </rPr>
      <t>1</t>
    </r>
    <r>
      <rPr>
        <sz val="12"/>
        <rFont val="Arial"/>
        <family val="2"/>
      </rPr>
      <t xml:space="preserve"> &lt; 20,000</t>
    </r>
  </si>
  <si>
    <r>
      <t>Population</t>
    </r>
    <r>
      <rPr>
        <vertAlign val="superscript"/>
        <sz val="12"/>
        <rFont val="Arial"/>
        <family val="2"/>
      </rPr>
      <t>1</t>
    </r>
    <r>
      <rPr>
        <sz val="12"/>
        <rFont val="Arial"/>
        <family val="2"/>
      </rPr>
      <t xml:space="preserve"> 20,000 - 99,999</t>
    </r>
  </si>
  <si>
    <r>
      <t>Population</t>
    </r>
    <r>
      <rPr>
        <vertAlign val="superscript"/>
        <sz val="12"/>
        <rFont val="Arial"/>
        <family val="2"/>
      </rPr>
      <t>1</t>
    </r>
    <r>
      <rPr>
        <sz val="12"/>
        <rFont val="Arial"/>
        <family val="2"/>
      </rPr>
      <t xml:space="preserve"> 100,000 - 200,000</t>
    </r>
  </si>
  <si>
    <r>
      <t>Population</t>
    </r>
    <r>
      <rPr>
        <vertAlign val="superscript"/>
        <sz val="12"/>
        <rFont val="Arial"/>
        <family val="2"/>
      </rPr>
      <t>1</t>
    </r>
    <r>
      <rPr>
        <sz val="12"/>
        <rFont val="Arial"/>
        <family val="2"/>
      </rPr>
      <t xml:space="preserve"> &gt;200,000</t>
    </r>
  </si>
  <si>
    <r>
      <t>1</t>
    </r>
    <r>
      <rPr>
        <i/>
        <sz val="12"/>
        <rFont val="Arial"/>
        <family val="2"/>
      </rPr>
      <t xml:space="preserve"> Population based on the most recent US Census</t>
    </r>
  </si>
  <si>
    <r>
      <t>2</t>
    </r>
    <r>
      <rPr>
        <i/>
        <sz val="12"/>
        <rFont val="Arial"/>
        <family val="2"/>
      </rPr>
      <t xml:space="preserve"> Minimum deposit for Registration is $500</t>
    </r>
  </si>
  <si>
    <r>
      <t>Deposit</t>
    </r>
    <r>
      <rPr>
        <vertAlign val="superscript"/>
        <sz val="12"/>
        <rFont val="Arial"/>
        <family val="2"/>
      </rPr>
      <t>2</t>
    </r>
    <r>
      <rPr>
        <sz val="12"/>
        <rFont val="Arial"/>
        <family val="2"/>
      </rPr>
      <t xml:space="preserve"> paid at this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</si>
</sst>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72" x14ac:knownFonts="1">
    <font>
      <sz val="10"/>
      <name val="Arial"/>
    </font>
    <font>
      <b/>
      <sz val="10"/>
      <name val="Arial"/>
      <family val="2"/>
    </font>
    <font>
      <b/>
      <sz val="10"/>
      <name val="Arial Narrow"/>
      <family val="2"/>
    </font>
    <font>
      <b/>
      <sz val="12"/>
      <name val="Arial"/>
      <family val="2"/>
    </font>
    <font>
      <sz val="10"/>
      <color indexed="22"/>
      <name val="Arial"/>
      <family val="2"/>
    </font>
    <font>
      <sz val="10"/>
      <color indexed="55"/>
      <name val="Arial"/>
      <family val="2"/>
    </font>
    <font>
      <sz val="10"/>
      <name val="Arial"/>
      <family val="2"/>
    </font>
    <font>
      <sz val="8"/>
      <name val="Wingdings"/>
      <charset val="2"/>
    </font>
    <font>
      <sz val="10"/>
      <color indexed="13"/>
      <name val="Arial"/>
      <family val="2"/>
    </font>
    <font>
      <sz val="8"/>
      <name val="Arial"/>
      <family val="2"/>
    </font>
    <font>
      <sz val="10"/>
      <color indexed="58"/>
      <name val="Arial"/>
      <family val="2"/>
    </font>
    <font>
      <b/>
      <sz val="14"/>
      <name val="Arial"/>
      <family val="2"/>
    </font>
    <font>
      <b/>
      <sz val="10"/>
      <color indexed="58"/>
      <name val="Arial"/>
      <family val="2"/>
    </font>
    <font>
      <b/>
      <sz val="12"/>
      <color indexed="17"/>
      <name val="Arial"/>
      <family val="2"/>
    </font>
    <font>
      <b/>
      <u/>
      <sz val="18"/>
      <color indexed="17"/>
      <name val="Arial"/>
      <family val="2"/>
    </font>
    <font>
      <u/>
      <sz val="10"/>
      <color indexed="12"/>
      <name val="Arial"/>
      <family val="2"/>
    </font>
    <font>
      <i/>
      <sz val="10"/>
      <name val="Arial"/>
      <family val="2"/>
    </font>
    <font>
      <b/>
      <sz val="10"/>
      <color indexed="17"/>
      <name val="Arial"/>
      <family val="2"/>
    </font>
    <font>
      <sz val="10"/>
      <color indexed="17"/>
      <name val="Arial"/>
      <family val="2"/>
    </font>
    <font>
      <b/>
      <sz val="16"/>
      <color indexed="17"/>
      <name val="Arial"/>
      <family val="2"/>
    </font>
    <font>
      <vertAlign val="superscript"/>
      <sz val="8"/>
      <name val="Arial"/>
      <family val="2"/>
    </font>
    <font>
      <sz val="8"/>
      <name val="Arial"/>
      <family val="2"/>
    </font>
    <font>
      <b/>
      <u/>
      <sz val="10"/>
      <name val="Arial"/>
      <family val="2"/>
    </font>
    <font>
      <b/>
      <sz val="18"/>
      <color indexed="17"/>
      <name val="Arial"/>
      <family val="2"/>
    </font>
    <font>
      <i/>
      <sz val="12"/>
      <name val="Arial"/>
      <family val="2"/>
    </font>
    <font>
      <sz val="11"/>
      <name val="Arial"/>
      <family val="2"/>
    </font>
    <font>
      <sz val="11"/>
      <color indexed="58"/>
      <name val="Arial"/>
      <family val="2"/>
    </font>
    <font>
      <b/>
      <sz val="11"/>
      <name val="Arial"/>
      <family val="2"/>
    </font>
    <font>
      <u/>
      <sz val="11"/>
      <color indexed="12"/>
      <name val="Arial"/>
      <family val="2"/>
    </font>
    <font>
      <i/>
      <sz val="10"/>
      <color indexed="17"/>
      <name val="Arial"/>
      <family val="2"/>
    </font>
    <font>
      <b/>
      <sz val="10"/>
      <color indexed="10"/>
      <name val="Arial"/>
      <family val="2"/>
    </font>
    <font>
      <sz val="10"/>
      <color indexed="10"/>
      <name val="Arial"/>
      <family val="2"/>
    </font>
    <font>
      <sz val="9"/>
      <name val="Arial"/>
      <family val="2"/>
    </font>
    <font>
      <b/>
      <sz val="11"/>
      <name val="Calibri"/>
      <family val="2"/>
    </font>
    <font>
      <b/>
      <sz val="22"/>
      <color rgb="FF006600"/>
      <name val="Arial"/>
      <family val="2"/>
    </font>
    <font>
      <b/>
      <sz val="16"/>
      <color rgb="FF006600"/>
      <name val="Arial"/>
      <family val="2"/>
    </font>
    <font>
      <b/>
      <sz val="11"/>
      <color rgb="FF006600"/>
      <name val="Arial"/>
      <family val="2"/>
    </font>
    <font>
      <b/>
      <sz val="12"/>
      <color rgb="FF006600"/>
      <name val="Arial"/>
      <family val="2"/>
    </font>
    <font>
      <b/>
      <u/>
      <sz val="11"/>
      <color rgb="FF006600"/>
      <name val="Arial"/>
      <family val="2"/>
    </font>
    <font>
      <sz val="16"/>
      <color rgb="FF006600"/>
      <name val="Arial"/>
      <family val="2"/>
    </font>
    <font>
      <sz val="10"/>
      <color rgb="FFFF0000"/>
      <name val="Arial"/>
      <family val="2"/>
    </font>
    <font>
      <sz val="10"/>
      <color theme="1"/>
      <name val="Arial"/>
      <family val="2"/>
    </font>
    <font>
      <b/>
      <sz val="9"/>
      <name val="Arial"/>
      <family val="2"/>
    </font>
    <font>
      <sz val="11"/>
      <name val="Calibri"/>
      <family val="2"/>
    </font>
    <font>
      <sz val="10"/>
      <color rgb="FF003300"/>
      <name val="Arial"/>
      <family val="2"/>
    </font>
    <font>
      <sz val="8"/>
      <color indexed="58"/>
      <name val="Arial"/>
      <family val="2"/>
    </font>
    <font>
      <b/>
      <sz val="11"/>
      <color theme="1"/>
      <name val="Arial"/>
      <family val="2"/>
    </font>
    <font>
      <sz val="11"/>
      <color theme="1"/>
      <name val="Arial"/>
      <family val="2"/>
    </font>
    <font>
      <b/>
      <sz val="11"/>
      <color theme="1"/>
      <name val="Arial Narrow"/>
      <family val="2"/>
    </font>
    <font>
      <sz val="11"/>
      <color theme="1"/>
      <name val="Wingdings"/>
      <charset val="2"/>
    </font>
    <font>
      <b/>
      <sz val="10"/>
      <color theme="1"/>
      <name val="Arial"/>
      <family val="2"/>
    </font>
    <font>
      <b/>
      <sz val="12"/>
      <color theme="1"/>
      <name val="Arial"/>
      <family val="2"/>
    </font>
    <font>
      <b/>
      <sz val="11"/>
      <name val="Arial Narrow"/>
      <family val="2"/>
    </font>
    <font>
      <sz val="11"/>
      <name val="Wingdings"/>
      <charset val="2"/>
    </font>
    <font>
      <i/>
      <sz val="11"/>
      <name val="Arial"/>
      <family val="2"/>
    </font>
    <font>
      <sz val="11"/>
      <color rgb="FF000000"/>
      <name val="Arial"/>
      <family val="2"/>
    </font>
    <font>
      <sz val="10"/>
      <color rgb="FF000000"/>
      <name val="Arial"/>
      <family val="2"/>
    </font>
    <font>
      <sz val="10"/>
      <name val="Arial"/>
      <family val="2"/>
    </font>
    <font>
      <sz val="10"/>
      <color rgb="FF0070C0"/>
      <name val="Arial"/>
      <family val="2"/>
    </font>
    <font>
      <b/>
      <sz val="10"/>
      <color rgb="FF0070C0"/>
      <name val="Arial"/>
      <family val="2"/>
    </font>
    <font>
      <b/>
      <sz val="10"/>
      <color rgb="FF0070C0"/>
      <name val="Arial Narrow"/>
      <family val="2"/>
    </font>
    <font>
      <sz val="8"/>
      <color rgb="FF0070C0"/>
      <name val="Arial"/>
      <family val="2"/>
    </font>
    <font>
      <b/>
      <sz val="12"/>
      <color rgb="FF0070C0"/>
      <name val="Arial"/>
      <family val="2"/>
    </font>
    <font>
      <u/>
      <sz val="12"/>
      <color indexed="12"/>
      <name val="Arial"/>
      <family val="2"/>
    </font>
    <font>
      <sz val="12"/>
      <name val="Aptos"/>
    </font>
    <font>
      <sz val="12"/>
      <name val="Arial"/>
      <family val="2"/>
    </font>
    <font>
      <sz val="12"/>
      <color rgb="FFFF0000"/>
      <name val="Arial"/>
      <family val="2"/>
    </font>
    <font>
      <sz val="12"/>
      <color indexed="17"/>
      <name val="Arial"/>
      <family val="2"/>
    </font>
    <font>
      <u/>
      <sz val="12"/>
      <name val="Arial"/>
      <family val="2"/>
    </font>
    <font>
      <b/>
      <u/>
      <sz val="12"/>
      <name val="Arial"/>
      <family val="2"/>
    </font>
    <font>
      <vertAlign val="superscript"/>
      <sz val="12"/>
      <name val="Arial"/>
      <family val="2"/>
    </font>
    <font>
      <i/>
      <vertAlign val="superscript"/>
      <sz val="12"/>
      <name val="Arial"/>
      <family val="2"/>
    </font>
  </fonts>
  <fills count="10">
    <fill>
      <patternFill patternType="none"/>
    </fill>
    <fill>
      <patternFill patternType="gray125"/>
    </fill>
    <fill>
      <patternFill patternType="solid">
        <fgColor indexed="42"/>
        <bgColor indexed="64"/>
      </patternFill>
    </fill>
    <fill>
      <patternFill patternType="solid">
        <fgColor indexed="10"/>
        <bgColor indexed="64"/>
      </patternFill>
    </fill>
    <fill>
      <patternFill patternType="solid">
        <fgColor rgb="FFFF0000"/>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CFFCD"/>
        <bgColor indexed="64"/>
      </patternFill>
    </fill>
    <fill>
      <patternFill patternType="solid">
        <fgColor theme="8" tint="0.59999389629810485"/>
        <bgColor indexed="64"/>
      </patternFill>
    </fill>
    <fill>
      <patternFill patternType="solid">
        <fgColor rgb="FFCCFFCC"/>
        <bgColor rgb="FF000000"/>
      </patternFill>
    </fill>
  </fills>
  <borders count="8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17"/>
      </left>
      <right/>
      <top/>
      <bottom/>
      <diagonal/>
    </border>
    <border>
      <left/>
      <right/>
      <top style="thin">
        <color indexed="64"/>
      </top>
      <bottom/>
      <diagonal/>
    </border>
    <border>
      <left style="thin">
        <color rgb="FF006600"/>
      </left>
      <right/>
      <top style="thin">
        <color rgb="FF006600"/>
      </top>
      <bottom/>
      <diagonal/>
    </border>
    <border>
      <left/>
      <right/>
      <top style="thin">
        <color rgb="FF006600"/>
      </top>
      <bottom/>
      <diagonal/>
    </border>
    <border>
      <left/>
      <right style="thin">
        <color rgb="FF006600"/>
      </right>
      <top style="thin">
        <color rgb="FF006600"/>
      </top>
      <bottom/>
      <diagonal/>
    </border>
    <border>
      <left style="thin">
        <color rgb="FF006600"/>
      </left>
      <right/>
      <top/>
      <bottom/>
      <diagonal/>
    </border>
    <border>
      <left/>
      <right style="thin">
        <color rgb="FF006600"/>
      </right>
      <top/>
      <bottom/>
      <diagonal/>
    </border>
    <border>
      <left style="thin">
        <color rgb="FF006600"/>
      </left>
      <right/>
      <top/>
      <bottom style="thin">
        <color rgb="FF006600"/>
      </bottom>
      <diagonal/>
    </border>
    <border>
      <left/>
      <right/>
      <top/>
      <bottom style="thin">
        <color rgb="FF006600"/>
      </bottom>
      <diagonal/>
    </border>
    <border>
      <left/>
      <right style="thin">
        <color rgb="FF006600"/>
      </right>
      <top/>
      <bottom style="thin">
        <color rgb="FF0066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top style="thin">
        <color auto="1"/>
      </top>
      <bottom style="medium">
        <color auto="1"/>
      </bottom>
      <diagonal/>
    </border>
    <border>
      <left/>
      <right style="thin">
        <color rgb="FF000000"/>
      </right>
      <top/>
      <bottom/>
      <diagonal/>
    </border>
  </borders>
  <cellStyleXfs count="4">
    <xf numFmtId="0" fontId="0" fillId="0" borderId="0"/>
    <xf numFmtId="0" fontId="15" fillId="0" borderId="0" applyNumberFormat="0" applyFill="0" applyBorder="0" applyAlignment="0" applyProtection="0">
      <alignment vertical="top"/>
      <protection locked="0"/>
    </xf>
    <xf numFmtId="0" fontId="6" fillId="0" borderId="0"/>
    <xf numFmtId="9" fontId="57" fillId="0" borderId="0" applyFont="0" applyFill="0" applyBorder="0" applyAlignment="0" applyProtection="0"/>
  </cellStyleXfs>
  <cellXfs count="992">
    <xf numFmtId="0" fontId="0" fillId="0" borderId="0" xfId="0"/>
    <xf numFmtId="0" fontId="0" fillId="0" borderId="0" xfId="0" applyAlignment="1">
      <alignment horizontal="left"/>
    </xf>
    <xf numFmtId="0" fontId="1" fillId="0" borderId="0" xfId="0" applyFont="1" applyAlignment="1">
      <alignment horizontal="left"/>
    </xf>
    <xf numFmtId="0" fontId="5" fillId="0" borderId="0" xfId="0" applyFont="1"/>
    <xf numFmtId="0" fontId="5" fillId="0" borderId="1" xfId="0" applyFont="1" applyBorder="1" applyAlignment="1">
      <alignment horizontal="left"/>
    </xf>
    <xf numFmtId="0" fontId="5" fillId="0" borderId="1" xfId="0" applyFont="1" applyBorder="1"/>
    <xf numFmtId="0" fontId="5" fillId="0" borderId="0" xfId="0" applyFont="1" applyAlignment="1">
      <alignment horizontal="left"/>
    </xf>
    <xf numFmtId="0" fontId="1" fillId="0" borderId="0" xfId="0" applyFont="1"/>
    <xf numFmtId="0" fontId="6" fillId="0" borderId="0" xfId="0" applyFont="1" applyAlignment="1">
      <alignment horizontal="left"/>
    </xf>
    <xf numFmtId="0" fontId="1" fillId="0" borderId="0" xfId="0" applyFont="1" applyAlignment="1">
      <alignment horizontal="center"/>
    </xf>
    <xf numFmtId="0" fontId="1" fillId="0" borderId="2" xfId="0" applyFont="1" applyBorder="1" applyAlignment="1">
      <alignment horizontal="center"/>
    </xf>
    <xf numFmtId="0" fontId="6" fillId="0" borderId="1" xfId="0" applyFont="1" applyBorder="1"/>
    <xf numFmtId="0" fontId="5" fillId="0" borderId="3" xfId="0" applyFont="1" applyBorder="1" applyAlignment="1">
      <alignment horizontal="left"/>
    </xf>
    <xf numFmtId="0" fontId="7" fillId="0" borderId="1" xfId="0" applyFont="1" applyBorder="1"/>
    <xf numFmtId="0" fontId="2" fillId="0" borderId="0" xfId="0" applyFont="1" applyAlignment="1">
      <alignment horizontal="center"/>
    </xf>
    <xf numFmtId="0" fontId="2" fillId="0" borderId="2" xfId="0" applyFont="1" applyBorder="1" applyAlignment="1">
      <alignment horizontal="center"/>
    </xf>
    <xf numFmtId="0" fontId="8" fillId="0" borderId="0" xfId="0" applyFont="1"/>
    <xf numFmtId="0" fontId="6" fillId="0" borderId="0" xfId="0" applyFont="1"/>
    <xf numFmtId="0" fontId="1" fillId="0" borderId="2" xfId="0" applyFont="1" applyBorder="1" applyAlignment="1">
      <alignment horizontal="right"/>
    </xf>
    <xf numFmtId="0" fontId="1" fillId="2" borderId="0" xfId="0" applyFont="1" applyFill="1" applyAlignment="1">
      <alignment horizontal="left"/>
    </xf>
    <xf numFmtId="0" fontId="1" fillId="2" borderId="4" xfId="0" applyFont="1" applyFill="1" applyBorder="1" applyAlignment="1">
      <alignment horizontal="left"/>
    </xf>
    <xf numFmtId="0" fontId="0" fillId="2" borderId="0" xfId="0" applyFill="1"/>
    <xf numFmtId="0" fontId="2" fillId="2" borderId="5" xfId="0" applyFont="1" applyFill="1" applyBorder="1" applyAlignment="1">
      <alignment horizontal="right"/>
    </xf>
    <xf numFmtId="0" fontId="2" fillId="2" borderId="6" xfId="0" applyFont="1" applyFill="1" applyBorder="1" applyAlignment="1">
      <alignment horizontal="right"/>
    </xf>
    <xf numFmtId="0" fontId="1" fillId="0" borderId="7" xfId="0" applyFont="1" applyBorder="1" applyAlignment="1">
      <alignment horizontal="center"/>
    </xf>
    <xf numFmtId="0" fontId="2" fillId="2" borderId="7" xfId="0" applyFont="1" applyFill="1" applyBorder="1" applyAlignment="1">
      <alignment horizontal="right"/>
    </xf>
    <xf numFmtId="0" fontId="2" fillId="0" borderId="2" xfId="0" applyFont="1" applyBorder="1" applyAlignment="1">
      <alignment horizontal="right"/>
    </xf>
    <xf numFmtId="0" fontId="2" fillId="2" borderId="0" xfId="0" applyFont="1" applyFill="1" applyAlignment="1">
      <alignment horizontal="right"/>
    </xf>
    <xf numFmtId="0" fontId="1" fillId="2" borderId="2" xfId="0" applyFont="1" applyFill="1" applyBorder="1" applyAlignment="1">
      <alignment horizontal="left"/>
    </xf>
    <xf numFmtId="0" fontId="1" fillId="0" borderId="8" xfId="0" applyFont="1" applyBorder="1" applyAlignment="1">
      <alignment horizontal="center"/>
    </xf>
    <xf numFmtId="0" fontId="0" fillId="0" borderId="1" xfId="0" applyBorder="1"/>
    <xf numFmtId="0" fontId="0" fillId="0" borderId="0" xfId="0" applyAlignment="1">
      <alignment horizontal="center"/>
    </xf>
    <xf numFmtId="0" fontId="0" fillId="0" borderId="0" xfId="0" applyAlignment="1">
      <alignment horizontal="right"/>
    </xf>
    <xf numFmtId="0" fontId="18" fillId="0" borderId="0" xfId="0" applyFont="1"/>
    <xf numFmtId="0" fontId="0" fillId="0" borderId="2" xfId="0" applyBorder="1" applyAlignment="1">
      <alignment horizontal="center"/>
    </xf>
    <xf numFmtId="0" fontId="20" fillId="0" borderId="0" xfId="0" applyFont="1"/>
    <xf numFmtId="0" fontId="9" fillId="0" borderId="0" xfId="0" applyFont="1"/>
    <xf numFmtId="1" fontId="0" fillId="0" borderId="0" xfId="0" applyNumberFormat="1"/>
    <xf numFmtId="0" fontId="0" fillId="0" borderId="0" xfId="0" applyProtection="1">
      <protection locked="0"/>
    </xf>
    <xf numFmtId="0" fontId="0" fillId="0" borderId="0" xfId="0" applyAlignment="1" applyProtection="1">
      <alignment horizontal="left"/>
      <protection locked="0"/>
    </xf>
    <xf numFmtId="0" fontId="12" fillId="2" borderId="1" xfId="0" applyFont="1" applyFill="1" applyBorder="1" applyProtection="1">
      <protection locked="0"/>
    </xf>
    <xf numFmtId="0" fontId="1" fillId="0" borderId="2" xfId="0" applyFont="1" applyBorder="1" applyAlignment="1" applyProtection="1">
      <alignment horizontal="center"/>
      <protection hidden="1"/>
    </xf>
    <xf numFmtId="1" fontId="1" fillId="0" borderId="2" xfId="0" applyNumberFormat="1" applyFont="1" applyBorder="1" applyAlignment="1" applyProtection="1">
      <alignment horizontal="center"/>
      <protection hidden="1"/>
    </xf>
    <xf numFmtId="0" fontId="1" fillId="0" borderId="2" xfId="0" applyFont="1" applyBorder="1" applyAlignment="1" applyProtection="1">
      <alignment horizontal="right"/>
      <protection hidden="1"/>
    </xf>
    <xf numFmtId="0" fontId="0" fillId="0" borderId="0" xfId="0" applyProtection="1">
      <protection hidden="1"/>
    </xf>
    <xf numFmtId="0" fontId="0" fillId="0" borderId="0" xfId="0" applyAlignment="1" applyProtection="1">
      <alignment horizontal="center"/>
      <protection hidden="1"/>
    </xf>
    <xf numFmtId="0" fontId="1" fillId="0" borderId="0" xfId="0" applyFont="1" applyAlignment="1" applyProtection="1">
      <alignment horizontal="center"/>
      <protection hidden="1"/>
    </xf>
    <xf numFmtId="0" fontId="5" fillId="0" borderId="9" xfId="0" applyFont="1" applyBorder="1" applyAlignment="1">
      <alignment horizontal="left"/>
    </xf>
    <xf numFmtId="0" fontId="6" fillId="0" borderId="0" xfId="0" applyFont="1" applyProtection="1">
      <protection locked="0"/>
    </xf>
    <xf numFmtId="0" fontId="6" fillId="0" borderId="0" xfId="0" quotePrefix="1" applyFont="1" applyProtection="1">
      <protection locked="0"/>
    </xf>
    <xf numFmtId="0" fontId="14" fillId="0" borderId="0" xfId="0" applyFont="1"/>
    <xf numFmtId="0" fontId="6" fillId="0" borderId="0" xfId="0" applyFont="1" applyAlignment="1">
      <alignment horizontal="center"/>
    </xf>
    <xf numFmtId="0" fontId="0" fillId="0" borderId="8" xfId="0" applyBorder="1" applyAlignment="1" applyProtection="1">
      <alignment horizontal="center"/>
      <protection locked="0"/>
    </xf>
    <xf numFmtId="0" fontId="0" fillId="0" borderId="1" xfId="0" applyBorder="1" applyAlignment="1" applyProtection="1">
      <alignment horizontal="center"/>
      <protection locked="0"/>
    </xf>
    <xf numFmtId="0" fontId="6" fillId="0" borderId="0" xfId="0" applyFont="1" applyAlignment="1">
      <alignment horizontal="right"/>
    </xf>
    <xf numFmtId="0" fontId="10" fillId="0" borderId="0" xfId="0" applyFont="1" applyAlignment="1">
      <alignment horizontal="left"/>
    </xf>
    <xf numFmtId="0" fontId="16" fillId="0" borderId="0" xfId="0" applyFont="1" applyAlignment="1">
      <alignment horizontal="center"/>
    </xf>
    <xf numFmtId="0" fontId="34" fillId="0" borderId="0" xfId="0" applyFont="1" applyAlignment="1">
      <alignment horizontal="centerContinuous"/>
    </xf>
    <xf numFmtId="0" fontId="23" fillId="0" borderId="0" xfId="0" applyFont="1" applyAlignment="1">
      <alignment horizontal="centerContinuous"/>
    </xf>
    <xf numFmtId="0" fontId="14" fillId="0" borderId="0" xfId="0" applyFont="1" applyAlignment="1">
      <alignment horizontal="centerContinuous"/>
    </xf>
    <xf numFmtId="0" fontId="35" fillId="0" borderId="0" xfId="0" applyFont="1" applyAlignment="1">
      <alignment horizontal="centerContinuous"/>
    </xf>
    <xf numFmtId="0" fontId="24" fillId="0" borderId="0" xfId="0" applyFont="1" applyAlignment="1">
      <alignment horizontal="centerContinuous"/>
    </xf>
    <xf numFmtId="0" fontId="25" fillId="3" borderId="15" xfId="0" applyFont="1" applyFill="1" applyBorder="1"/>
    <xf numFmtId="0" fontId="26" fillId="0" borderId="0" xfId="0" applyFont="1"/>
    <xf numFmtId="49" fontId="25" fillId="0" borderId="0" xfId="0" applyNumberFormat="1" applyFont="1" applyAlignment="1">
      <alignment vertical="top"/>
    </xf>
    <xf numFmtId="0" fontId="6" fillId="0" borderId="0" xfId="0" quotePrefix="1" applyFont="1" applyAlignment="1">
      <alignment horizontal="left"/>
    </xf>
    <xf numFmtId="0" fontId="17" fillId="5" borderId="0" xfId="0" applyFont="1" applyFill="1"/>
    <xf numFmtId="0" fontId="25" fillId="0" borderId="0" xfId="0" applyFont="1"/>
    <xf numFmtId="0" fontId="28" fillId="0" borderId="0" xfId="1" applyFont="1" applyBorder="1" applyAlignment="1" applyProtection="1">
      <alignment vertical="top"/>
    </xf>
    <xf numFmtId="0" fontId="28" fillId="0" borderId="0" xfId="1" applyFont="1" applyAlignment="1" applyProtection="1">
      <alignment vertical="top"/>
    </xf>
    <xf numFmtId="49" fontId="25" fillId="0" borderId="0" xfId="0" applyNumberFormat="1" applyFont="1" applyAlignment="1">
      <alignment horizontal="left" vertical="top"/>
    </xf>
    <xf numFmtId="0" fontId="0" fillId="0" borderId="0" xfId="0" applyAlignment="1">
      <alignment horizontal="left" vertical="top"/>
    </xf>
    <xf numFmtId="0" fontId="36" fillId="5" borderId="0" xfId="0" applyFont="1" applyFill="1" applyAlignment="1">
      <alignment horizontal="left" vertical="top"/>
    </xf>
    <xf numFmtId="0" fontId="1" fillId="2" borderId="0" xfId="0" applyFont="1" applyFill="1"/>
    <xf numFmtId="0" fontId="13" fillId="5" borderId="0" xfId="0" applyFont="1" applyFill="1" applyAlignment="1">
      <alignment horizontal="left" vertical="top"/>
    </xf>
    <xf numFmtId="0" fontId="0" fillId="0" borderId="16" xfId="0" applyBorder="1" applyAlignment="1">
      <alignment horizontal="left"/>
    </xf>
    <xf numFmtId="0" fontId="37" fillId="5" borderId="0" xfId="0" applyFont="1" applyFill="1" applyAlignment="1">
      <alignment horizontal="left" vertical="top" wrapText="1"/>
    </xf>
    <xf numFmtId="0" fontId="0" fillId="0" borderId="2" xfId="0" applyBorder="1" applyAlignment="1">
      <alignment horizontal="left"/>
    </xf>
    <xf numFmtId="0" fontId="1" fillId="0" borderId="0" xfId="0" applyFont="1" applyAlignment="1">
      <alignment vertical="top"/>
    </xf>
    <xf numFmtId="0" fontId="6" fillId="0" borderId="0" xfId="0" applyFont="1" applyAlignment="1" applyProtection="1">
      <alignment horizontal="center"/>
      <protection hidden="1"/>
    </xf>
    <xf numFmtId="0" fontId="33" fillId="0" borderId="0" xfId="0" applyFont="1" applyAlignment="1">
      <alignment horizontal="left" indent="8"/>
    </xf>
    <xf numFmtId="0" fontId="2" fillId="0" borderId="0" xfId="0" applyFont="1" applyAlignment="1">
      <alignment horizontal="right"/>
    </xf>
    <xf numFmtId="0" fontId="0" fillId="0" borderId="12" xfId="0" applyBorder="1" applyAlignment="1">
      <alignment horizontal="left"/>
    </xf>
    <xf numFmtId="0" fontId="1" fillId="2" borderId="9" xfId="0" applyFont="1" applyFill="1" applyBorder="1" applyAlignment="1">
      <alignment horizontal="center"/>
    </xf>
    <xf numFmtId="0" fontId="2" fillId="2" borderId="14" xfId="0" applyFont="1" applyFill="1" applyBorder="1" applyAlignment="1">
      <alignment horizontal="right"/>
    </xf>
    <xf numFmtId="0" fontId="19" fillId="0" borderId="0" xfId="0" applyFont="1" applyAlignment="1">
      <alignment horizontal="center"/>
    </xf>
    <xf numFmtId="0" fontId="0" fillId="0" borderId="0" xfId="0" applyAlignment="1">
      <alignment horizontal="left" vertical="top" wrapText="1"/>
    </xf>
    <xf numFmtId="0" fontId="15" fillId="0" borderId="0" xfId="1" applyAlignment="1" applyProtection="1">
      <alignment horizontal="left" vertical="top" wrapText="1"/>
    </xf>
    <xf numFmtId="0" fontId="6" fillId="0" borderId="0" xfId="0" applyFont="1" applyAlignment="1">
      <alignment horizontal="left" vertical="top"/>
    </xf>
    <xf numFmtId="6" fontId="0" fillId="0" borderId="1" xfId="0" applyNumberFormat="1" applyBorder="1" applyAlignment="1">
      <alignment horizontal="left"/>
    </xf>
    <xf numFmtId="0" fontId="0" fillId="0" borderId="0" xfId="0" applyAlignment="1">
      <alignment horizontal="centerContinuous"/>
    </xf>
    <xf numFmtId="0" fontId="6" fillId="0" borderId="1" xfId="0" applyFont="1" applyBorder="1" applyAlignment="1">
      <alignment horizontal="right" vertical="top"/>
    </xf>
    <xf numFmtId="0" fontId="42" fillId="6" borderId="3" xfId="0" applyFont="1" applyFill="1" applyBorder="1" applyAlignment="1">
      <alignment horizontal="centerContinuous" vertical="center"/>
    </xf>
    <xf numFmtId="0" fontId="42" fillId="6" borderId="1" xfId="0" applyFont="1" applyFill="1" applyBorder="1" applyAlignment="1">
      <alignment horizontal="center" vertical="center"/>
    </xf>
    <xf numFmtId="0" fontId="18" fillId="0" borderId="0" xfId="0" applyFont="1" applyProtection="1">
      <protection locked="0"/>
    </xf>
    <xf numFmtId="0" fontId="0" fillId="0" borderId="0" xfId="0" applyAlignment="1" applyProtection="1">
      <alignment horizontal="left" indent="2"/>
      <protection locked="0"/>
    </xf>
    <xf numFmtId="0" fontId="40" fillId="0" borderId="0" xfId="0" applyFont="1"/>
    <xf numFmtId="164" fontId="0" fillId="0" borderId="0" xfId="0" applyNumberFormat="1"/>
    <xf numFmtId="0" fontId="6" fillId="0" borderId="0" xfId="0" applyFont="1" applyAlignment="1">
      <alignment vertical="top" wrapText="1"/>
    </xf>
    <xf numFmtId="0" fontId="1" fillId="0" borderId="1" xfId="0" applyFont="1" applyBorder="1" applyAlignment="1">
      <alignment horizontal="center"/>
    </xf>
    <xf numFmtId="0" fontId="32" fillId="6" borderId="13" xfId="0" applyFont="1" applyFill="1" applyBorder="1" applyAlignment="1">
      <alignment horizontal="centerContinuous" vertical="center"/>
    </xf>
    <xf numFmtId="0" fontId="42" fillId="6" borderId="1" xfId="0" applyFont="1" applyFill="1" applyBorder="1" applyAlignment="1">
      <alignment horizontal="center" vertical="center" wrapText="1"/>
    </xf>
    <xf numFmtId="0" fontId="6" fillId="0" borderId="0" xfId="2"/>
    <xf numFmtId="0" fontId="6" fillId="0" borderId="0" xfId="2" applyProtection="1">
      <protection locked="0"/>
    </xf>
    <xf numFmtId="0" fontId="6" fillId="0" borderId="0" xfId="2" applyAlignment="1">
      <alignment horizontal="left"/>
    </xf>
    <xf numFmtId="0" fontId="5" fillId="0" borderId="0" xfId="2" applyFont="1" applyAlignment="1">
      <alignment horizontal="left"/>
    </xf>
    <xf numFmtId="0" fontId="1" fillId="0" borderId="0" xfId="2" applyFont="1"/>
    <xf numFmtId="0" fontId="5" fillId="0" borderId="0" xfId="2" applyFont="1"/>
    <xf numFmtId="0" fontId="1" fillId="0" borderId="0" xfId="2" applyFont="1" applyAlignment="1">
      <alignment horizontal="left"/>
    </xf>
    <xf numFmtId="0" fontId="2" fillId="0" borderId="2" xfId="2" applyFont="1" applyBorder="1" applyAlignment="1">
      <alignment horizontal="center"/>
    </xf>
    <xf numFmtId="0" fontId="1" fillId="0" borderId="2" xfId="2" applyFont="1" applyBorder="1" applyAlignment="1">
      <alignment horizontal="center"/>
    </xf>
    <xf numFmtId="0" fontId="5" fillId="0" borderId="3" xfId="2" applyFont="1" applyBorder="1" applyAlignment="1">
      <alignment horizontal="left"/>
    </xf>
    <xf numFmtId="0" fontId="7" fillId="0" borderId="1" xfId="2" applyFont="1" applyBorder="1"/>
    <xf numFmtId="0" fontId="5" fillId="0" borderId="1" xfId="2" applyFont="1" applyBorder="1" applyAlignment="1">
      <alignment horizontal="left"/>
    </xf>
    <xf numFmtId="0" fontId="1" fillId="2" borderId="4" xfId="2" applyFont="1" applyFill="1" applyBorder="1" applyAlignment="1">
      <alignment horizontal="left"/>
    </xf>
    <xf numFmtId="0" fontId="6" fillId="2" borderId="5" xfId="2" applyFill="1" applyBorder="1" applyAlignment="1" applyProtection="1">
      <alignment horizontal="center"/>
      <protection hidden="1"/>
    </xf>
    <xf numFmtId="0" fontId="6" fillId="0" borderId="0" xfId="0" applyFont="1" applyAlignment="1">
      <alignment horizontal="left" vertical="top" wrapText="1"/>
    </xf>
    <xf numFmtId="0" fontId="6" fillId="0" borderId="1" xfId="0" applyFont="1" applyBorder="1" applyAlignment="1" applyProtection="1">
      <alignment horizontal="center"/>
      <protection locked="0"/>
    </xf>
    <xf numFmtId="0" fontId="0" fillId="0" borderId="8"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1" fillId="2" borderId="9" xfId="0" applyFont="1" applyFill="1" applyBorder="1" applyAlignment="1">
      <alignment horizontal="center" vertical="center"/>
    </xf>
    <xf numFmtId="0" fontId="1" fillId="2" borderId="2" xfId="0" applyFont="1" applyFill="1" applyBorder="1" applyAlignment="1" applyProtection="1">
      <alignment horizontal="center" vertical="center"/>
      <protection hidden="1"/>
    </xf>
    <xf numFmtId="0" fontId="1" fillId="2" borderId="2" xfId="0" applyFont="1" applyFill="1" applyBorder="1" applyProtection="1">
      <protection hidden="1"/>
    </xf>
    <xf numFmtId="0" fontId="1" fillId="2" borderId="7" xfId="0" applyFont="1" applyFill="1" applyBorder="1" applyAlignment="1">
      <alignment horizontal="center" vertical="center"/>
    </xf>
    <xf numFmtId="0" fontId="6" fillId="2" borderId="0" xfId="0" applyFont="1" applyFill="1"/>
    <xf numFmtId="0" fontId="6" fillId="2" borderId="1" xfId="0" applyFont="1" applyFill="1" applyBorder="1"/>
    <xf numFmtId="0" fontId="45" fillId="2" borderId="1" xfId="0" applyFont="1" applyFill="1" applyBorder="1" applyProtection="1">
      <protection locked="0"/>
    </xf>
    <xf numFmtId="1" fontId="46" fillId="0" borderId="2" xfId="0" applyNumberFormat="1" applyFont="1" applyBorder="1" applyAlignment="1" applyProtection="1">
      <alignment horizontal="center" wrapText="1"/>
      <protection hidden="1"/>
    </xf>
    <xf numFmtId="49" fontId="47" fillId="0" borderId="27" xfId="0" applyNumberFormat="1" applyFont="1" applyBorder="1" applyAlignment="1" applyProtection="1">
      <alignment vertical="center" wrapText="1"/>
      <protection locked="0"/>
    </xf>
    <xf numFmtId="0" fontId="47" fillId="0" borderId="27" xfId="0" applyFont="1" applyBorder="1" applyAlignment="1" applyProtection="1">
      <alignment vertical="center" wrapText="1"/>
      <protection locked="0"/>
    </xf>
    <xf numFmtId="0" fontId="47" fillId="0" borderId="26" xfId="0" applyFont="1" applyBorder="1" applyAlignment="1">
      <alignment vertical="center" wrapText="1"/>
    </xf>
    <xf numFmtId="0" fontId="47" fillId="0" borderId="28" xfId="0" applyFont="1" applyBorder="1" applyAlignment="1">
      <alignment vertical="center" wrapText="1"/>
    </xf>
    <xf numFmtId="0" fontId="47" fillId="0" borderId="30" xfId="0" applyFont="1" applyBorder="1" applyAlignment="1" applyProtection="1">
      <alignment vertical="center" wrapText="1"/>
      <protection locked="0"/>
    </xf>
    <xf numFmtId="0" fontId="47" fillId="2" borderId="3" xfId="0" applyFont="1" applyFill="1" applyBorder="1" applyAlignment="1" applyProtection="1">
      <alignment vertical="center" wrapText="1"/>
      <protection hidden="1"/>
    </xf>
    <xf numFmtId="0" fontId="47" fillId="2" borderId="4" xfId="0" applyFont="1" applyFill="1" applyBorder="1" applyAlignment="1" applyProtection="1">
      <alignment horizontal="center" vertical="center" wrapText="1"/>
      <protection hidden="1"/>
    </xf>
    <xf numFmtId="0" fontId="47" fillId="2" borderId="4" xfId="0" applyFont="1" applyFill="1" applyBorder="1" applyAlignment="1" applyProtection="1">
      <alignment vertical="center" wrapText="1"/>
      <protection hidden="1"/>
    </xf>
    <xf numFmtId="0" fontId="46" fillId="2" borderId="3" xfId="0" applyFont="1" applyFill="1" applyBorder="1" applyAlignment="1" applyProtection="1">
      <alignment vertical="center" wrapText="1"/>
      <protection hidden="1"/>
    </xf>
    <xf numFmtId="0" fontId="46" fillId="2" borderId="4" xfId="0" applyFont="1" applyFill="1" applyBorder="1" applyAlignment="1" applyProtection="1">
      <alignment vertical="center" wrapText="1"/>
      <protection hidden="1"/>
    </xf>
    <xf numFmtId="0" fontId="46" fillId="7" borderId="32" xfId="0" applyFont="1" applyFill="1" applyBorder="1" applyAlignment="1">
      <alignment horizontal="center" wrapText="1"/>
    </xf>
    <xf numFmtId="0" fontId="46" fillId="7" borderId="34" xfId="0" applyFont="1" applyFill="1" applyBorder="1" applyAlignment="1">
      <alignment horizontal="center" wrapText="1"/>
    </xf>
    <xf numFmtId="0" fontId="46" fillId="7" borderId="36" xfId="0" applyFont="1" applyFill="1" applyBorder="1" applyAlignment="1">
      <alignment horizontal="center" wrapText="1"/>
    </xf>
    <xf numFmtId="0" fontId="46" fillId="7" borderId="37" xfId="0" applyFont="1" applyFill="1" applyBorder="1" applyAlignment="1">
      <alignment horizontal="center" wrapText="1"/>
    </xf>
    <xf numFmtId="0" fontId="46" fillId="7" borderId="38" xfId="0" applyFont="1" applyFill="1" applyBorder="1" applyAlignment="1">
      <alignment horizontal="center" wrapText="1"/>
    </xf>
    <xf numFmtId="0" fontId="46" fillId="7" borderId="39" xfId="0" applyFont="1" applyFill="1" applyBorder="1" applyAlignment="1">
      <alignment horizontal="center" wrapText="1"/>
    </xf>
    <xf numFmtId="0" fontId="46" fillId="7" borderId="31" xfId="0" applyFont="1" applyFill="1" applyBorder="1" applyAlignment="1">
      <alignment horizontal="center" wrapText="1"/>
    </xf>
    <xf numFmtId="0" fontId="46" fillId="7" borderId="33" xfId="0" applyFont="1" applyFill="1" applyBorder="1" applyAlignment="1">
      <alignment horizontal="center" wrapText="1"/>
    </xf>
    <xf numFmtId="0" fontId="46" fillId="7" borderId="35" xfId="0" applyFont="1" applyFill="1" applyBorder="1" applyAlignment="1">
      <alignment horizontal="center" wrapText="1"/>
    </xf>
    <xf numFmtId="0" fontId="46" fillId="7" borderId="40" xfId="0" applyFont="1" applyFill="1" applyBorder="1" applyAlignment="1">
      <alignment horizontal="center" wrapText="1"/>
    </xf>
    <xf numFmtId="0" fontId="46" fillId="7" borderId="25" xfId="0" applyFont="1" applyFill="1" applyBorder="1" applyAlignment="1">
      <alignment horizontal="center" wrapText="1"/>
    </xf>
    <xf numFmtId="0" fontId="48" fillId="2" borderId="42" xfId="0" applyFont="1" applyFill="1" applyBorder="1" applyAlignment="1">
      <alignment horizontal="right" vertical="center" wrapText="1"/>
    </xf>
    <xf numFmtId="0" fontId="48" fillId="2" borderId="43" xfId="0" applyFont="1" applyFill="1" applyBorder="1" applyAlignment="1">
      <alignment horizontal="right" vertical="center" wrapText="1"/>
    </xf>
    <xf numFmtId="0" fontId="47" fillId="2" borderId="44" xfId="0" applyFont="1" applyFill="1" applyBorder="1" applyAlignment="1" applyProtection="1">
      <alignment horizontal="center" vertical="center" wrapText="1"/>
      <protection hidden="1"/>
    </xf>
    <xf numFmtId="0" fontId="47" fillId="2" borderId="44" xfId="0" applyFont="1" applyFill="1" applyBorder="1" applyAlignment="1" applyProtection="1">
      <alignment vertical="center" wrapText="1"/>
      <protection hidden="1"/>
    </xf>
    <xf numFmtId="0" fontId="46" fillId="2" borderId="44" xfId="0" applyFont="1" applyFill="1" applyBorder="1" applyAlignment="1" applyProtection="1">
      <alignment vertical="center" wrapText="1"/>
      <protection hidden="1"/>
    </xf>
    <xf numFmtId="0" fontId="48" fillId="2" borderId="27" xfId="0" applyFont="1" applyFill="1" applyBorder="1" applyAlignment="1">
      <alignment horizontal="right" vertical="center" wrapText="1"/>
    </xf>
    <xf numFmtId="0" fontId="46" fillId="7" borderId="53" xfId="0" applyFont="1" applyFill="1" applyBorder="1" applyAlignment="1">
      <alignment horizontal="center" wrapText="1"/>
    </xf>
    <xf numFmtId="0" fontId="46" fillId="7" borderId="56" xfId="0" applyFont="1" applyFill="1" applyBorder="1" applyAlignment="1">
      <alignment horizontal="center" wrapText="1"/>
    </xf>
    <xf numFmtId="0" fontId="48" fillId="2" borderId="1" xfId="0" applyFont="1" applyFill="1" applyBorder="1" applyAlignment="1">
      <alignment horizontal="right" vertical="center" wrapText="1"/>
    </xf>
    <xf numFmtId="0" fontId="0" fillId="0" borderId="1" xfId="0" applyBorder="1" applyProtection="1">
      <protection locked="0"/>
    </xf>
    <xf numFmtId="0" fontId="48" fillId="2" borderId="8" xfId="0" applyFont="1" applyFill="1" applyBorder="1" applyAlignment="1">
      <alignment horizontal="right" vertical="center" wrapText="1"/>
    </xf>
    <xf numFmtId="0" fontId="0" fillId="0" borderId="0" xfId="0" applyAlignment="1">
      <alignment horizontal="center" vertical="center"/>
    </xf>
    <xf numFmtId="0" fontId="0" fillId="7" borderId="0" xfId="0" applyFill="1"/>
    <xf numFmtId="0" fontId="48" fillId="2" borderId="57" xfId="0" applyFont="1" applyFill="1" applyBorder="1" applyAlignment="1">
      <alignment horizontal="right" vertical="center" wrapText="1"/>
    </xf>
    <xf numFmtId="0" fontId="48" fillId="2" borderId="58" xfId="0" applyFont="1" applyFill="1" applyBorder="1" applyAlignment="1">
      <alignment horizontal="right" vertical="center" wrapText="1"/>
    </xf>
    <xf numFmtId="0" fontId="48" fillId="2" borderId="59" xfId="0" applyFont="1" applyFill="1" applyBorder="1" applyAlignment="1">
      <alignment horizontal="right" vertical="center" wrapText="1"/>
    </xf>
    <xf numFmtId="0" fontId="48" fillId="2" borderId="60" xfId="0" applyFont="1" applyFill="1" applyBorder="1" applyAlignment="1">
      <alignment horizontal="right" vertical="center" wrapText="1"/>
    </xf>
    <xf numFmtId="0" fontId="0" fillId="0" borderId="48"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26" xfId="0" applyBorder="1" applyAlignment="1">
      <alignment horizontal="center" vertical="center"/>
    </xf>
    <xf numFmtId="0" fontId="0" fillId="2" borderId="26" xfId="0" applyFill="1" applyBorder="1" applyAlignment="1">
      <alignment horizontal="center" vertical="center"/>
    </xf>
    <xf numFmtId="0" fontId="7" fillId="0" borderId="9" xfId="0" applyFont="1" applyBorder="1"/>
    <xf numFmtId="0" fontId="1" fillId="2" borderId="42" xfId="0" applyFont="1" applyFill="1" applyBorder="1" applyAlignment="1">
      <alignment horizontal="center" vertical="center"/>
    </xf>
    <xf numFmtId="0" fontId="1" fillId="2" borderId="43" xfId="0" applyFont="1" applyFill="1" applyBorder="1" applyProtection="1">
      <protection hidden="1"/>
    </xf>
    <xf numFmtId="0" fontId="0" fillId="2" borderId="61" xfId="0" applyFill="1" applyBorder="1" applyAlignment="1">
      <alignment horizontal="center" vertical="center"/>
    </xf>
    <xf numFmtId="0" fontId="0" fillId="2" borderId="54" xfId="0" applyFill="1" applyBorder="1" applyAlignment="1">
      <alignment horizontal="center" vertical="center"/>
    </xf>
    <xf numFmtId="0" fontId="1" fillId="2" borderId="54" xfId="0" applyFont="1" applyFill="1" applyBorder="1" applyAlignment="1">
      <alignment horizontal="center" vertical="center"/>
    </xf>
    <xf numFmtId="0" fontId="1" fillId="2" borderId="26" xfId="0" applyFont="1" applyFill="1" applyBorder="1" applyAlignment="1">
      <alignment horizontal="center" vertical="center"/>
    </xf>
    <xf numFmtId="0" fontId="0" fillId="0" borderId="28" xfId="0" applyBorder="1" applyAlignment="1">
      <alignment horizontal="center" vertical="center"/>
    </xf>
    <xf numFmtId="0" fontId="48" fillId="2" borderId="0" xfId="0" applyFont="1" applyFill="1" applyAlignment="1">
      <alignment horizontal="right" vertical="center" wrapText="1"/>
    </xf>
    <xf numFmtId="0" fontId="48" fillId="2" borderId="7" xfId="0" applyFont="1" applyFill="1" applyBorder="1" applyAlignment="1">
      <alignment horizontal="right" vertical="center" wrapText="1"/>
    </xf>
    <xf numFmtId="0" fontId="48" fillId="2" borderId="34" xfId="0" applyFont="1" applyFill="1" applyBorder="1" applyAlignment="1">
      <alignment horizontal="right" vertical="center" wrapText="1"/>
    </xf>
    <xf numFmtId="0" fontId="0" fillId="0" borderId="68" xfId="0" applyBorder="1" applyProtection="1">
      <protection locked="0"/>
    </xf>
    <xf numFmtId="0" fontId="0" fillId="0" borderId="69" xfId="0" applyBorder="1" applyProtection="1">
      <protection locked="0"/>
    </xf>
    <xf numFmtId="0" fontId="0" fillId="0" borderId="27" xfId="0" applyBorder="1" applyProtection="1">
      <protection locked="0"/>
    </xf>
    <xf numFmtId="0" fontId="0" fillId="0" borderId="29" xfId="0" applyBorder="1" applyProtection="1">
      <protection locked="0"/>
    </xf>
    <xf numFmtId="0" fontId="0" fillId="0" borderId="30" xfId="0" applyBorder="1" applyProtection="1">
      <protection locked="0"/>
    </xf>
    <xf numFmtId="0" fontId="0" fillId="0" borderId="46" xfId="0" applyBorder="1" applyAlignment="1">
      <alignment horizontal="center" vertical="center"/>
    </xf>
    <xf numFmtId="0" fontId="0" fillId="2" borderId="46" xfId="0" applyFill="1" applyBorder="1" applyAlignment="1">
      <alignment horizontal="center" vertical="center"/>
    </xf>
    <xf numFmtId="0" fontId="1" fillId="2" borderId="46" xfId="0" applyFont="1" applyFill="1" applyBorder="1" applyAlignment="1">
      <alignment horizontal="center" vertical="center"/>
    </xf>
    <xf numFmtId="0" fontId="0" fillId="0" borderId="71" xfId="0" applyBorder="1" applyAlignment="1">
      <alignment horizontal="center" vertical="center"/>
    </xf>
    <xf numFmtId="0" fontId="48" fillId="2" borderId="73" xfId="0" applyFont="1" applyFill="1" applyBorder="1" applyAlignment="1">
      <alignment horizontal="right" vertical="center" wrapText="1"/>
    </xf>
    <xf numFmtId="0" fontId="0" fillId="0" borderId="57" xfId="0" applyBorder="1" applyAlignment="1">
      <alignment horizontal="center" vertical="center"/>
    </xf>
    <xf numFmtId="0" fontId="48" fillId="2" borderId="26" xfId="0" applyFont="1" applyFill="1" applyBorder="1" applyAlignment="1">
      <alignment horizontal="right" vertical="center" wrapText="1"/>
    </xf>
    <xf numFmtId="0" fontId="0" fillId="0" borderId="67" xfId="0" applyBorder="1" applyAlignment="1">
      <alignment horizontal="center" vertical="center"/>
    </xf>
    <xf numFmtId="0" fontId="0" fillId="7" borderId="1" xfId="0" applyFill="1" applyBorder="1" applyProtection="1">
      <protection locked="0"/>
    </xf>
    <xf numFmtId="0" fontId="0" fillId="7" borderId="27" xfId="0" applyFill="1" applyBorder="1" applyProtection="1">
      <protection locked="0"/>
    </xf>
    <xf numFmtId="0" fontId="1" fillId="0" borderId="0" xfId="0" applyFont="1" applyAlignment="1">
      <alignment horizontal="right"/>
    </xf>
    <xf numFmtId="0" fontId="0" fillId="2" borderId="62" xfId="0" applyFill="1" applyBorder="1" applyAlignment="1">
      <alignment horizontal="center"/>
    </xf>
    <xf numFmtId="0" fontId="0" fillId="2" borderId="63" xfId="0" applyFill="1" applyBorder="1" applyProtection="1">
      <protection hidden="1"/>
    </xf>
    <xf numFmtId="0" fontId="0" fillId="2" borderId="64" xfId="0" applyFill="1" applyBorder="1" applyAlignment="1" applyProtection="1">
      <alignment horizontal="center"/>
      <protection hidden="1"/>
    </xf>
    <xf numFmtId="0" fontId="0" fillId="2" borderId="72" xfId="0" applyFill="1" applyBorder="1" applyProtection="1">
      <protection hidden="1"/>
    </xf>
    <xf numFmtId="0" fontId="46" fillId="7" borderId="1" xfId="0" applyFont="1" applyFill="1" applyBorder="1" applyAlignment="1">
      <alignment horizontal="center" wrapText="1"/>
    </xf>
    <xf numFmtId="0" fontId="46" fillId="7" borderId="68" xfId="0" applyFont="1" applyFill="1" applyBorder="1" applyAlignment="1">
      <alignment horizontal="center" wrapText="1"/>
    </xf>
    <xf numFmtId="0" fontId="46" fillId="7" borderId="29" xfId="0" applyFont="1" applyFill="1" applyBorder="1" applyAlignment="1">
      <alignment horizontal="center" wrapText="1"/>
    </xf>
    <xf numFmtId="0" fontId="0" fillId="0" borderId="34" xfId="0" applyBorder="1"/>
    <xf numFmtId="0" fontId="46" fillId="7" borderId="77" xfId="0" applyFont="1" applyFill="1" applyBorder="1" applyAlignment="1">
      <alignment horizontal="center" wrapText="1"/>
    </xf>
    <xf numFmtId="0" fontId="0" fillId="2" borderId="72" xfId="0" applyFill="1" applyBorder="1" applyAlignment="1" applyProtection="1">
      <alignment horizontal="center"/>
      <protection hidden="1"/>
    </xf>
    <xf numFmtId="0" fontId="46" fillId="7" borderId="67" xfId="0" applyFont="1" applyFill="1" applyBorder="1" applyAlignment="1">
      <alignment horizontal="center" wrapText="1"/>
    </xf>
    <xf numFmtId="0" fontId="46" fillId="7" borderId="69" xfId="0" applyFont="1" applyFill="1" applyBorder="1" applyAlignment="1">
      <alignment horizontal="center" wrapText="1"/>
    </xf>
    <xf numFmtId="0" fontId="46" fillId="7" borderId="26" xfId="0" applyFont="1" applyFill="1" applyBorder="1" applyAlignment="1">
      <alignment horizontal="center" wrapText="1"/>
    </xf>
    <xf numFmtId="0" fontId="46" fillId="7" borderId="27" xfId="0" applyFont="1" applyFill="1" applyBorder="1" applyAlignment="1">
      <alignment horizontal="center" wrapText="1"/>
    </xf>
    <xf numFmtId="0" fontId="46" fillId="7" borderId="79" xfId="0" applyFont="1" applyFill="1" applyBorder="1" applyAlignment="1">
      <alignment horizontal="center" wrapText="1"/>
    </xf>
    <xf numFmtId="0" fontId="0" fillId="2" borderId="31" xfId="0" applyFill="1" applyBorder="1" applyAlignment="1">
      <alignment horizontal="center"/>
    </xf>
    <xf numFmtId="0" fontId="0" fillId="2" borderId="76" xfId="0" applyFill="1" applyBorder="1" applyProtection="1">
      <protection hidden="1"/>
    </xf>
    <xf numFmtId="0" fontId="0" fillId="2" borderId="76" xfId="0" applyFill="1" applyBorder="1" applyAlignment="1" applyProtection="1">
      <alignment horizontal="center"/>
      <protection hidden="1"/>
    </xf>
    <xf numFmtId="0" fontId="0" fillId="2" borderId="32" xfId="0" applyFill="1" applyBorder="1" applyAlignment="1" applyProtection="1">
      <alignment horizontal="center"/>
      <protection hidden="1"/>
    </xf>
    <xf numFmtId="0" fontId="0" fillId="2" borderId="57" xfId="0" applyFill="1" applyBorder="1" applyAlignment="1">
      <alignment horizontal="center"/>
    </xf>
    <xf numFmtId="0" fontId="0" fillId="2" borderId="59" xfId="0" applyFill="1" applyBorder="1" applyProtection="1">
      <protection hidden="1"/>
    </xf>
    <xf numFmtId="0" fontId="0" fillId="2" borderId="59" xfId="0" applyFill="1" applyBorder="1" applyAlignment="1" applyProtection="1">
      <alignment horizontal="center"/>
      <protection hidden="1"/>
    </xf>
    <xf numFmtId="0" fontId="0" fillId="2" borderId="60" xfId="0" applyFill="1" applyBorder="1" applyAlignment="1" applyProtection="1">
      <alignment horizontal="center"/>
      <protection hidden="1"/>
    </xf>
    <xf numFmtId="0" fontId="0" fillId="7" borderId="31" xfId="0" applyFill="1" applyBorder="1"/>
    <xf numFmtId="0" fontId="0" fillId="7" borderId="76" xfId="0" applyFill="1" applyBorder="1" applyProtection="1">
      <protection locked="0"/>
    </xf>
    <xf numFmtId="0" fontId="0" fillId="7" borderId="32" xfId="0" applyFill="1" applyBorder="1" applyProtection="1">
      <protection locked="0"/>
    </xf>
    <xf numFmtId="0" fontId="46" fillId="7" borderId="80" xfId="0" applyFont="1" applyFill="1" applyBorder="1" applyAlignment="1">
      <alignment horizontal="center" wrapText="1"/>
    </xf>
    <xf numFmtId="0" fontId="46" fillId="7" borderId="78" xfId="0" applyFont="1" applyFill="1" applyBorder="1" applyAlignment="1">
      <alignment horizontal="center" wrapText="1"/>
    </xf>
    <xf numFmtId="0" fontId="0" fillId="7" borderId="67" xfId="0" applyFill="1" applyBorder="1"/>
    <xf numFmtId="0" fontId="0" fillId="7" borderId="69" xfId="0" applyFill="1" applyBorder="1" applyProtection="1">
      <protection locked="0"/>
    </xf>
    <xf numFmtId="0" fontId="0" fillId="7" borderId="82" xfId="0" applyFill="1" applyBorder="1" applyProtection="1">
      <protection locked="0"/>
    </xf>
    <xf numFmtId="0" fontId="0" fillId="7" borderId="68" xfId="0" applyFill="1" applyBorder="1" applyProtection="1">
      <protection locked="0"/>
    </xf>
    <xf numFmtId="0" fontId="1" fillId="2" borderId="61" xfId="0" applyFont="1" applyFill="1" applyBorder="1" applyAlignment="1">
      <alignment horizontal="center" vertical="center"/>
    </xf>
    <xf numFmtId="0" fontId="2" fillId="2" borderId="73" xfId="0" applyFont="1" applyFill="1" applyBorder="1" applyAlignment="1">
      <alignment horizontal="right"/>
    </xf>
    <xf numFmtId="0" fontId="2" fillId="2" borderId="81" xfId="0" applyFont="1" applyFill="1" applyBorder="1" applyAlignment="1">
      <alignment horizontal="right"/>
    </xf>
    <xf numFmtId="0" fontId="2" fillId="2" borderId="74" xfId="0" applyFont="1" applyFill="1" applyBorder="1" applyAlignment="1">
      <alignment horizontal="right"/>
    </xf>
    <xf numFmtId="0" fontId="2" fillId="2" borderId="76" xfId="0" applyFont="1" applyFill="1" applyBorder="1" applyAlignment="1">
      <alignment horizontal="right"/>
    </xf>
    <xf numFmtId="0" fontId="2" fillId="2" borderId="32" xfId="0" applyFont="1" applyFill="1" applyBorder="1" applyAlignment="1">
      <alignment horizontal="right"/>
    </xf>
    <xf numFmtId="0" fontId="47" fillId="8" borderId="0" xfId="0" applyFont="1" applyFill="1" applyAlignment="1">
      <alignment vertical="center" wrapText="1"/>
    </xf>
    <xf numFmtId="0" fontId="25" fillId="0" borderId="0" xfId="0" applyFont="1" applyAlignment="1">
      <alignment horizontal="center"/>
    </xf>
    <xf numFmtId="0" fontId="25" fillId="0" borderId="0" xfId="0" applyFont="1" applyProtection="1">
      <protection locked="0"/>
    </xf>
    <xf numFmtId="0" fontId="25" fillId="0" borderId="0" xfId="0" applyFont="1" applyAlignment="1">
      <alignment horizontal="left"/>
    </xf>
    <xf numFmtId="0" fontId="27" fillId="0" borderId="2" xfId="0" applyFont="1" applyBorder="1" applyAlignment="1">
      <alignment horizontal="right"/>
    </xf>
    <xf numFmtId="0" fontId="52" fillId="0" borderId="2" xfId="0" applyFont="1" applyBorder="1" applyAlignment="1">
      <alignment horizontal="right"/>
    </xf>
    <xf numFmtId="0" fontId="27" fillId="0" borderId="0" xfId="0" applyFont="1"/>
    <xf numFmtId="0" fontId="25" fillId="0" borderId="1" xfId="0" applyFont="1" applyBorder="1"/>
    <xf numFmtId="0" fontId="27" fillId="0" borderId="0" xfId="0" applyFont="1" applyAlignment="1">
      <alignment horizontal="left"/>
    </xf>
    <xf numFmtId="0" fontId="27" fillId="2" borderId="0" xfId="0" applyFont="1" applyFill="1" applyAlignment="1">
      <alignment horizontal="left"/>
    </xf>
    <xf numFmtId="0" fontId="53" fillId="0" borderId="1" xfId="0" applyFont="1" applyBorder="1"/>
    <xf numFmtId="0" fontId="25" fillId="0" borderId="48" xfId="0" applyFont="1" applyBorder="1" applyAlignment="1">
      <alignment horizontal="center" vertical="center"/>
    </xf>
    <xf numFmtId="0" fontId="25" fillId="0" borderId="0" xfId="0" applyFont="1" applyAlignment="1" applyProtection="1">
      <alignment horizontal="left"/>
      <protection locked="0"/>
    </xf>
    <xf numFmtId="0" fontId="25" fillId="7" borderId="46" xfId="0" applyFont="1" applyFill="1" applyBorder="1" applyAlignment="1" applyProtection="1">
      <alignment horizontal="center" vertical="center"/>
      <protection hidden="1"/>
    </xf>
    <xf numFmtId="0" fontId="25" fillId="7" borderId="1" xfId="0" applyFont="1" applyFill="1" applyBorder="1" applyAlignment="1" applyProtection="1">
      <alignment horizontal="center" vertical="center"/>
      <protection hidden="1"/>
    </xf>
    <xf numFmtId="1" fontId="27" fillId="0" borderId="2" xfId="0" applyNumberFormat="1" applyFont="1" applyBorder="1" applyAlignment="1" applyProtection="1">
      <alignment horizontal="center"/>
      <protection hidden="1"/>
    </xf>
    <xf numFmtId="0" fontId="27" fillId="0" borderId="2" xfId="0" applyFont="1" applyBorder="1" applyAlignment="1">
      <alignment horizontal="left"/>
    </xf>
    <xf numFmtId="0" fontId="52" fillId="2" borderId="57" xfId="0" applyFont="1" applyFill="1" applyBorder="1" applyAlignment="1">
      <alignment horizontal="right" vertical="center" wrapText="1"/>
    </xf>
    <xf numFmtId="0" fontId="52" fillId="2" borderId="58" xfId="0" applyFont="1" applyFill="1" applyBorder="1" applyAlignment="1">
      <alignment horizontal="right" vertical="center" wrapText="1"/>
    </xf>
    <xf numFmtId="0" fontId="52" fillId="2" borderId="59" xfId="0" applyFont="1" applyFill="1" applyBorder="1" applyAlignment="1">
      <alignment horizontal="right" vertical="center" wrapText="1"/>
    </xf>
    <xf numFmtId="0" fontId="52" fillId="2" borderId="60" xfId="0" applyFont="1" applyFill="1" applyBorder="1" applyAlignment="1">
      <alignment horizontal="right" vertical="center" wrapText="1"/>
    </xf>
    <xf numFmtId="0" fontId="52" fillId="2" borderId="42" xfId="0" applyFont="1" applyFill="1" applyBorder="1" applyAlignment="1">
      <alignment horizontal="right" vertical="center" wrapText="1"/>
    </xf>
    <xf numFmtId="0" fontId="25" fillId="0" borderId="3" xfId="0" applyFont="1" applyBorder="1" applyAlignment="1">
      <alignment horizontal="left"/>
    </xf>
    <xf numFmtId="0" fontId="25" fillId="0" borderId="1" xfId="0" applyFont="1" applyBorder="1" applyAlignment="1">
      <alignment horizontal="left"/>
    </xf>
    <xf numFmtId="49" fontId="25" fillId="0" borderId="27" xfId="0" applyNumberFormat="1" applyFont="1" applyBorder="1" applyAlignment="1" applyProtection="1">
      <alignment vertical="center" wrapText="1"/>
      <protection locked="0"/>
    </xf>
    <xf numFmtId="0" fontId="1" fillId="7" borderId="37" xfId="0" applyFont="1" applyFill="1" applyBorder="1" applyAlignment="1">
      <alignment horizontal="center" wrapText="1"/>
    </xf>
    <xf numFmtId="0" fontId="1" fillId="7" borderId="38" xfId="0" applyFont="1" applyFill="1" applyBorder="1" applyAlignment="1">
      <alignment horizontal="center" wrapText="1"/>
    </xf>
    <xf numFmtId="0" fontId="1" fillId="7" borderId="25" xfId="0" applyFont="1" applyFill="1" applyBorder="1" applyAlignment="1">
      <alignment horizontal="center" wrapText="1"/>
    </xf>
    <xf numFmtId="0" fontId="1" fillId="7" borderId="40" xfId="0" applyFont="1" applyFill="1" applyBorder="1" applyAlignment="1">
      <alignment horizontal="center" wrapText="1"/>
    </xf>
    <xf numFmtId="0" fontId="1" fillId="7" borderId="39" xfId="0" applyFont="1" applyFill="1" applyBorder="1" applyAlignment="1">
      <alignment horizontal="center" wrapText="1"/>
    </xf>
    <xf numFmtId="0" fontId="1" fillId="7" borderId="53" xfId="0" applyFont="1" applyFill="1" applyBorder="1" applyAlignment="1">
      <alignment horizontal="center" wrapText="1"/>
    </xf>
    <xf numFmtId="0" fontId="25" fillId="8" borderId="0" xfId="0" applyFont="1" applyFill="1"/>
    <xf numFmtId="0" fontId="25" fillId="0" borderId="62" xfId="0" applyFont="1" applyBorder="1" applyAlignment="1">
      <alignment horizontal="center" vertical="center"/>
    </xf>
    <xf numFmtId="0" fontId="47" fillId="0" borderId="0" xfId="0" applyFont="1" applyAlignment="1">
      <alignment horizontal="center" wrapText="1"/>
    </xf>
    <xf numFmtId="0" fontId="47" fillId="0" borderId="0" xfId="0" applyFont="1" applyAlignment="1">
      <alignment wrapText="1"/>
    </xf>
    <xf numFmtId="0" fontId="47" fillId="0" borderId="0" xfId="0" applyFont="1" applyAlignment="1">
      <alignment horizontal="left" wrapText="1"/>
    </xf>
    <xf numFmtId="0" fontId="47" fillId="0" borderId="0" xfId="0" quotePrefix="1" applyFont="1" applyAlignment="1">
      <alignment wrapText="1"/>
    </xf>
    <xf numFmtId="0" fontId="46" fillId="0" borderId="0" xfId="0" applyFont="1" applyAlignment="1">
      <alignment horizontal="right" wrapText="1"/>
    </xf>
    <xf numFmtId="0" fontId="48" fillId="0" borderId="0" xfId="0" applyFont="1" applyAlignment="1">
      <alignment horizontal="right" wrapText="1"/>
    </xf>
    <xf numFmtId="0" fontId="50" fillId="7" borderId="37" xfId="0" applyFont="1" applyFill="1" applyBorder="1" applyAlignment="1">
      <alignment horizontal="center" wrapText="1"/>
    </xf>
    <xf numFmtId="0" fontId="41" fillId="0" borderId="0" xfId="0" applyFont="1" applyAlignment="1">
      <alignment wrapText="1"/>
    </xf>
    <xf numFmtId="0" fontId="50" fillId="7" borderId="38" xfId="0" applyFont="1" applyFill="1" applyBorder="1" applyAlignment="1">
      <alignment horizontal="center" wrapText="1"/>
    </xf>
    <xf numFmtId="0" fontId="50" fillId="7" borderId="25" xfId="0" applyFont="1" applyFill="1" applyBorder="1" applyAlignment="1">
      <alignment horizontal="center" wrapText="1"/>
    </xf>
    <xf numFmtId="0" fontId="50" fillId="7" borderId="40" xfId="0" applyFont="1" applyFill="1" applyBorder="1" applyAlignment="1">
      <alignment horizontal="center" wrapText="1"/>
    </xf>
    <xf numFmtId="0" fontId="46" fillId="7" borderId="49" xfId="0" applyFont="1" applyFill="1" applyBorder="1" applyAlignment="1">
      <alignment wrapText="1"/>
    </xf>
    <xf numFmtId="0" fontId="47" fillId="7" borderId="50" xfId="0" applyFont="1" applyFill="1" applyBorder="1" applyAlignment="1">
      <alignment wrapText="1"/>
    </xf>
    <xf numFmtId="0" fontId="46" fillId="7" borderId="51" xfId="0" applyFont="1" applyFill="1" applyBorder="1" applyAlignment="1">
      <alignment wrapText="1"/>
    </xf>
    <xf numFmtId="0" fontId="46" fillId="7" borderId="52" xfId="0" applyFont="1" applyFill="1" applyBorder="1" applyAlignment="1">
      <alignment wrapText="1"/>
    </xf>
    <xf numFmtId="0" fontId="46" fillId="7" borderId="40" xfId="0" applyFont="1" applyFill="1" applyBorder="1" applyAlignment="1">
      <alignment wrapText="1"/>
    </xf>
    <xf numFmtId="0" fontId="50" fillId="7" borderId="39" xfId="0" applyFont="1" applyFill="1" applyBorder="1" applyAlignment="1">
      <alignment horizontal="center" wrapText="1"/>
    </xf>
    <xf numFmtId="0" fontId="50" fillId="7" borderId="53" xfId="0" applyFont="1" applyFill="1" applyBorder="1" applyAlignment="1">
      <alignment horizontal="center" wrapText="1"/>
    </xf>
    <xf numFmtId="0" fontId="46" fillId="2" borderId="48" xfId="0" applyFont="1" applyFill="1" applyBorder="1" applyAlignment="1">
      <alignment horizontal="left" vertical="center" wrapText="1"/>
    </xf>
    <xf numFmtId="0" fontId="46" fillId="2" borderId="8" xfId="0" applyFont="1" applyFill="1" applyBorder="1" applyAlignment="1">
      <alignment horizontal="left" vertical="center" wrapText="1"/>
    </xf>
    <xf numFmtId="0" fontId="48" fillId="2" borderId="14" xfId="0" applyFont="1" applyFill="1" applyBorder="1" applyAlignment="1">
      <alignment horizontal="right" vertical="center" wrapText="1"/>
    </xf>
    <xf numFmtId="0" fontId="48" fillId="2" borderId="2" xfId="0" applyFont="1" applyFill="1" applyBorder="1" applyAlignment="1">
      <alignment horizontal="right" vertical="center" wrapText="1"/>
    </xf>
    <xf numFmtId="0" fontId="48" fillId="2" borderId="47" xfId="0" applyFont="1" applyFill="1" applyBorder="1" applyAlignment="1">
      <alignment horizontal="right" vertical="center" wrapText="1"/>
    </xf>
    <xf numFmtId="0" fontId="47" fillId="0" borderId="0" xfId="0" applyFont="1" applyAlignment="1">
      <alignment vertical="center" wrapText="1"/>
    </xf>
    <xf numFmtId="0" fontId="47" fillId="0" borderId="26" xfId="0" applyFont="1" applyBorder="1" applyAlignment="1">
      <alignment horizontal="left" vertical="center" wrapText="1"/>
    </xf>
    <xf numFmtId="0" fontId="47" fillId="0" borderId="1" xfId="0" applyFont="1" applyBorder="1" applyAlignment="1">
      <alignment horizontal="left" vertical="center" wrapText="1"/>
    </xf>
    <xf numFmtId="0" fontId="49" fillId="0" borderId="1" xfId="0" applyFont="1" applyBorder="1" applyAlignment="1">
      <alignment vertical="center" wrapText="1"/>
    </xf>
    <xf numFmtId="0" fontId="47" fillId="0" borderId="26" xfId="0" applyFont="1" applyBorder="1" applyAlignment="1">
      <alignment horizontal="center" vertical="center" wrapText="1"/>
    </xf>
    <xf numFmtId="0" fontId="47" fillId="0" borderId="0" xfId="0" applyFont="1" applyAlignment="1">
      <alignment horizontal="left" vertical="center" wrapText="1"/>
    </xf>
    <xf numFmtId="0" fontId="46" fillId="2" borderId="26" xfId="0" applyFont="1" applyFill="1" applyBorder="1" applyAlignment="1">
      <alignment horizontal="left" vertical="center" wrapText="1"/>
    </xf>
    <xf numFmtId="0" fontId="46" fillId="2" borderId="1" xfId="0" applyFont="1" applyFill="1" applyBorder="1" applyAlignment="1">
      <alignment horizontal="left" vertical="center" wrapText="1"/>
    </xf>
    <xf numFmtId="0" fontId="47" fillId="2" borderId="46" xfId="0" applyFont="1" applyFill="1" applyBorder="1" applyAlignment="1">
      <alignment horizontal="center" vertical="center" wrapText="1"/>
    </xf>
    <xf numFmtId="0" fontId="47" fillId="0" borderId="1" xfId="0" applyFont="1" applyBorder="1" applyAlignment="1">
      <alignment vertical="center" wrapText="1"/>
    </xf>
    <xf numFmtId="0" fontId="47" fillId="7" borderId="3" xfId="0" applyFont="1" applyFill="1" applyBorder="1" applyAlignment="1">
      <alignment vertical="center" wrapText="1"/>
    </xf>
    <xf numFmtId="0" fontId="47" fillId="7" borderId="44" xfId="0" applyFont="1" applyFill="1" applyBorder="1" applyAlignment="1">
      <alignment vertical="center" wrapText="1"/>
    </xf>
    <xf numFmtId="0" fontId="46" fillId="2" borderId="3" xfId="0" applyFont="1" applyFill="1" applyBorder="1" applyAlignment="1">
      <alignment horizontal="left" vertical="center" wrapText="1"/>
    </xf>
    <xf numFmtId="0" fontId="46" fillId="2" borderId="4" xfId="0" applyFont="1" applyFill="1" applyBorder="1" applyAlignment="1">
      <alignment horizontal="left" vertical="center" wrapText="1"/>
    </xf>
    <xf numFmtId="0" fontId="46" fillId="2" borderId="46" xfId="0" applyFont="1" applyFill="1" applyBorder="1" applyAlignment="1">
      <alignment horizontal="center" vertical="center" wrapText="1"/>
    </xf>
    <xf numFmtId="0" fontId="47" fillId="0" borderId="29" xfId="0" applyFont="1" applyBorder="1" applyAlignment="1">
      <alignment vertical="center" wrapText="1"/>
    </xf>
    <xf numFmtId="0" fontId="47" fillId="0" borderId="29" xfId="0" applyFont="1" applyBorder="1" applyAlignment="1">
      <alignment horizontal="left" vertical="center" wrapText="1"/>
    </xf>
    <xf numFmtId="0" fontId="49" fillId="0" borderId="29" xfId="0" applyFont="1" applyBorder="1" applyAlignment="1">
      <alignment vertical="center" wrapText="1"/>
    </xf>
    <xf numFmtId="0" fontId="47" fillId="0" borderId="28" xfId="0" applyFont="1" applyBorder="1" applyAlignment="1">
      <alignment horizontal="center" vertical="center" wrapText="1"/>
    </xf>
    <xf numFmtId="0" fontId="47" fillId="0" borderId="1" xfId="0" applyFont="1" applyBorder="1" applyAlignment="1">
      <alignment wrapText="1"/>
    </xf>
    <xf numFmtId="0" fontId="47" fillId="0" borderId="26" xfId="0" applyFont="1" applyBorder="1" applyAlignment="1" applyProtection="1">
      <alignment vertical="center" wrapText="1"/>
      <protection locked="0"/>
    </xf>
    <xf numFmtId="0" fontId="47" fillId="0" borderId="28" xfId="0" applyFont="1" applyBorder="1" applyAlignment="1" applyProtection="1">
      <alignment vertical="center" wrapText="1"/>
      <protection locked="0"/>
    </xf>
    <xf numFmtId="0" fontId="1" fillId="7" borderId="32" xfId="0" applyFont="1" applyFill="1" applyBorder="1" applyAlignment="1">
      <alignment horizontal="center" wrapText="1"/>
    </xf>
    <xf numFmtId="0" fontId="27" fillId="7" borderId="32" xfId="0" applyFont="1" applyFill="1" applyBorder="1" applyAlignment="1">
      <alignment horizontal="center" wrapText="1"/>
    </xf>
    <xf numFmtId="0" fontId="27" fillId="2" borderId="1" xfId="0" applyFont="1" applyFill="1" applyBorder="1" applyAlignment="1">
      <alignment horizontal="left"/>
    </xf>
    <xf numFmtId="0" fontId="52" fillId="2" borderId="1" xfId="0" applyFont="1" applyFill="1" applyBorder="1" applyAlignment="1">
      <alignment horizontal="right" vertical="center" wrapText="1"/>
    </xf>
    <xf numFmtId="0" fontId="25" fillId="0" borderId="1" xfId="0" applyFont="1" applyBorder="1" applyAlignment="1">
      <alignment horizontal="center" vertical="center"/>
    </xf>
    <xf numFmtId="49" fontId="25" fillId="0" borderId="1" xfId="0" applyNumberFormat="1" applyFont="1" applyBorder="1" applyAlignment="1" applyProtection="1">
      <alignment vertical="center" wrapText="1"/>
      <protection locked="0"/>
    </xf>
    <xf numFmtId="0" fontId="25" fillId="2" borderId="1" xfId="0" applyFont="1" applyFill="1" applyBorder="1" applyAlignment="1">
      <alignment horizontal="center"/>
    </xf>
    <xf numFmtId="0" fontId="27" fillId="2" borderId="1" xfId="0" applyFont="1" applyFill="1" applyBorder="1" applyAlignment="1">
      <alignment horizontal="center"/>
    </xf>
    <xf numFmtId="0" fontId="27" fillId="0" borderId="67" xfId="0" applyFont="1" applyBorder="1"/>
    <xf numFmtId="0" fontId="25" fillId="0" borderId="68" xfId="0" applyFont="1" applyBorder="1"/>
    <xf numFmtId="0" fontId="1" fillId="7" borderId="68" xfId="0" applyFont="1" applyFill="1" applyBorder="1" applyAlignment="1">
      <alignment horizontal="center" wrapText="1"/>
    </xf>
    <xf numFmtId="0" fontId="27" fillId="7" borderId="69" xfId="0" applyFont="1" applyFill="1" applyBorder="1" applyAlignment="1">
      <alignment horizontal="center" wrapText="1"/>
    </xf>
    <xf numFmtId="0" fontId="27" fillId="2" borderId="26" xfId="0" applyFont="1" applyFill="1" applyBorder="1" applyAlignment="1">
      <alignment horizontal="left"/>
    </xf>
    <xf numFmtId="0" fontId="52" fillId="2" borderId="27" xfId="0" applyFont="1" applyFill="1" applyBorder="1" applyAlignment="1">
      <alignment horizontal="right" vertical="center" wrapText="1"/>
    </xf>
    <xf numFmtId="0" fontId="25" fillId="0" borderId="26" xfId="0" applyFont="1" applyBorder="1" applyAlignment="1">
      <alignment horizontal="left"/>
    </xf>
    <xf numFmtId="0" fontId="25" fillId="0" borderId="28" xfId="0" applyFont="1" applyBorder="1" applyAlignment="1">
      <alignment horizontal="left"/>
    </xf>
    <xf numFmtId="0" fontId="25" fillId="0" borderId="29" xfId="0" applyFont="1" applyBorder="1" applyAlignment="1">
      <alignment horizontal="left"/>
    </xf>
    <xf numFmtId="0" fontId="53" fillId="0" borderId="29" xfId="0" applyFont="1" applyBorder="1"/>
    <xf numFmtId="0" fontId="25" fillId="0" borderId="29" xfId="0" applyFont="1" applyBorder="1" applyAlignment="1">
      <alignment horizontal="center" vertical="center"/>
    </xf>
    <xf numFmtId="49" fontId="25" fillId="0" borderId="30" xfId="0" applyNumberFormat="1" applyFont="1" applyBorder="1" applyAlignment="1" applyProtection="1">
      <alignment vertical="center" wrapText="1"/>
      <protection locked="0"/>
    </xf>
    <xf numFmtId="0" fontId="27" fillId="2" borderId="13" xfId="0" applyFont="1" applyFill="1" applyBorder="1" applyAlignment="1">
      <alignment horizontal="left"/>
    </xf>
    <xf numFmtId="0" fontId="27" fillId="2" borderId="4" xfId="0" applyFont="1" applyFill="1" applyBorder="1" applyAlignment="1">
      <alignment horizontal="left"/>
    </xf>
    <xf numFmtId="0" fontId="1" fillId="7" borderId="70" xfId="0" applyFont="1" applyFill="1" applyBorder="1" applyAlignment="1">
      <alignment horizontal="center" wrapText="1"/>
    </xf>
    <xf numFmtId="0" fontId="52" fillId="2" borderId="13" xfId="0" applyFont="1" applyFill="1" applyBorder="1" applyAlignment="1">
      <alignment horizontal="right" vertical="center" wrapText="1"/>
    </xf>
    <xf numFmtId="0" fontId="27" fillId="0" borderId="0" xfId="0" applyFont="1" applyAlignment="1">
      <alignment horizontal="right"/>
    </xf>
    <xf numFmtId="0" fontId="52" fillId="0" borderId="0" xfId="0" applyFont="1" applyAlignment="1">
      <alignment horizontal="right"/>
    </xf>
    <xf numFmtId="0" fontId="25" fillId="0" borderId="8" xfId="0" applyFont="1" applyBorder="1" applyAlignment="1">
      <alignment horizontal="center" vertical="center"/>
    </xf>
    <xf numFmtId="0" fontId="52" fillId="2" borderId="8" xfId="0" applyFont="1" applyFill="1" applyBorder="1" applyAlignment="1">
      <alignment horizontal="right" vertical="center" wrapText="1"/>
    </xf>
    <xf numFmtId="0" fontId="52" fillId="2" borderId="14" xfId="0" applyFont="1" applyFill="1" applyBorder="1" applyAlignment="1">
      <alignment horizontal="right" vertical="center" wrapText="1"/>
    </xf>
    <xf numFmtId="0" fontId="52" fillId="2" borderId="12" xfId="0" applyFont="1" applyFill="1" applyBorder="1" applyAlignment="1">
      <alignment horizontal="right" vertical="center" wrapText="1"/>
    </xf>
    <xf numFmtId="0" fontId="1" fillId="7" borderId="31" xfId="0" applyFont="1" applyFill="1" applyBorder="1" applyAlignment="1">
      <alignment horizontal="center" wrapText="1"/>
    </xf>
    <xf numFmtId="0" fontId="1" fillId="7" borderId="33" xfId="0" applyFont="1" applyFill="1" applyBorder="1" applyAlignment="1">
      <alignment horizontal="center" wrapText="1"/>
    </xf>
    <xf numFmtId="0" fontId="1" fillId="7" borderId="35" xfId="0" applyFont="1" applyFill="1" applyBorder="1" applyAlignment="1">
      <alignment horizontal="center" wrapText="1"/>
    </xf>
    <xf numFmtId="0" fontId="25" fillId="0" borderId="0" xfId="0" quotePrefix="1" applyFont="1" applyProtection="1">
      <protection locked="0"/>
    </xf>
    <xf numFmtId="0" fontId="25" fillId="0" borderId="26" xfId="0" applyFont="1" applyBorder="1" applyAlignment="1">
      <alignment horizontal="center" vertical="center"/>
    </xf>
    <xf numFmtId="0" fontId="27" fillId="2" borderId="2" xfId="0" applyFont="1" applyFill="1" applyBorder="1" applyAlignment="1">
      <alignment horizontal="left"/>
    </xf>
    <xf numFmtId="0" fontId="25" fillId="2" borderId="13" xfId="0" applyFont="1" applyFill="1" applyBorder="1" applyAlignment="1" applyProtection="1">
      <alignment horizontal="center"/>
      <protection hidden="1"/>
    </xf>
    <xf numFmtId="0" fontId="25" fillId="2" borderId="13" xfId="0" applyFont="1" applyFill="1" applyBorder="1" applyProtection="1">
      <protection hidden="1"/>
    </xf>
    <xf numFmtId="0" fontId="27" fillId="2" borderId="13" xfId="0" applyFont="1" applyFill="1" applyBorder="1" applyProtection="1">
      <protection hidden="1"/>
    </xf>
    <xf numFmtId="0" fontId="25" fillId="0" borderId="0" xfId="0" applyFont="1" applyAlignment="1">
      <alignment horizontal="center" vertical="center" wrapText="1"/>
    </xf>
    <xf numFmtId="0" fontId="53" fillId="0" borderId="1" xfId="0" applyFont="1" applyBorder="1" applyAlignment="1">
      <alignment horizontal="center" vertical="center" wrapText="1"/>
    </xf>
    <xf numFmtId="0" fontId="25" fillId="0" borderId="0" xfId="0" applyFont="1" applyAlignment="1" applyProtection="1">
      <alignment horizontal="center" vertical="center" wrapText="1"/>
      <protection locked="0"/>
    </xf>
    <xf numFmtId="0" fontId="52" fillId="2" borderId="43" xfId="0" applyFont="1" applyFill="1" applyBorder="1" applyAlignment="1">
      <alignment horizontal="right" vertical="center" wrapText="1"/>
    </xf>
    <xf numFmtId="49" fontId="25" fillId="0" borderId="44" xfId="0" applyNumberFormat="1" applyFont="1" applyBorder="1" applyAlignment="1" applyProtection="1">
      <alignment vertical="center" wrapText="1"/>
      <protection locked="0"/>
    </xf>
    <xf numFmtId="0" fontId="25" fillId="0" borderId="1" xfId="0" applyFont="1" applyBorder="1" applyAlignment="1">
      <alignment horizontal="center" vertical="center" wrapText="1"/>
    </xf>
    <xf numFmtId="0" fontId="1" fillId="7" borderId="56" xfId="0" applyFont="1" applyFill="1" applyBorder="1" applyAlignment="1">
      <alignment horizontal="center" wrapText="1"/>
    </xf>
    <xf numFmtId="0" fontId="25" fillId="2" borderId="26" xfId="0" applyFont="1" applyFill="1" applyBorder="1" applyAlignment="1">
      <alignment horizontal="center" vertical="center"/>
    </xf>
    <xf numFmtId="0" fontId="2" fillId="2" borderId="11" xfId="0" applyFont="1" applyFill="1" applyBorder="1" applyAlignment="1">
      <alignment horizontal="center"/>
    </xf>
    <xf numFmtId="0" fontId="4" fillId="2" borderId="0" xfId="0" applyFont="1" applyFill="1" applyAlignment="1">
      <alignment horizontal="center"/>
    </xf>
    <xf numFmtId="0" fontId="48" fillId="5" borderId="27" xfId="0" applyFont="1" applyFill="1" applyBorder="1" applyAlignment="1">
      <alignment horizontal="right" vertical="center" wrapText="1"/>
    </xf>
    <xf numFmtId="0" fontId="47" fillId="0" borderId="33" xfId="0" applyFont="1" applyBorder="1" applyAlignment="1">
      <alignment wrapText="1"/>
    </xf>
    <xf numFmtId="49" fontId="47" fillId="0" borderId="30" xfId="0" applyNumberFormat="1" applyFont="1" applyBorder="1" applyAlignment="1" applyProtection="1">
      <alignment vertical="center" wrapText="1"/>
      <protection locked="0"/>
    </xf>
    <xf numFmtId="0" fontId="25" fillId="0" borderId="26" xfId="0" applyFont="1" applyBorder="1" applyAlignment="1" applyProtection="1">
      <alignment vertical="center" wrapText="1"/>
      <protection locked="0"/>
    </xf>
    <xf numFmtId="0" fontId="25" fillId="7" borderId="26" xfId="0" applyFont="1" applyFill="1" applyBorder="1" applyAlignment="1">
      <alignment horizontal="center" vertical="center"/>
    </xf>
    <xf numFmtId="0" fontId="25" fillId="5" borderId="1" xfId="0" applyFont="1" applyFill="1" applyBorder="1" applyAlignment="1">
      <alignment horizontal="center"/>
    </xf>
    <xf numFmtId="0" fontId="25" fillId="5" borderId="1" xfId="0" applyFont="1" applyFill="1" applyBorder="1"/>
    <xf numFmtId="0" fontId="27" fillId="5" borderId="1" xfId="0" applyFont="1" applyFill="1" applyBorder="1"/>
    <xf numFmtId="0" fontId="25" fillId="7" borderId="83" xfId="0" applyFont="1" applyFill="1" applyBorder="1" applyAlignment="1">
      <alignment horizontal="center" vertical="center"/>
    </xf>
    <xf numFmtId="0" fontId="25" fillId="7" borderId="2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protection hidden="1"/>
    </xf>
    <xf numFmtId="0" fontId="6" fillId="0" borderId="1" xfId="0" applyFont="1" applyBorder="1" applyProtection="1">
      <protection locked="0"/>
    </xf>
    <xf numFmtId="0" fontId="6" fillId="0" borderId="1" xfId="0" applyFont="1" applyBorder="1" applyAlignment="1" applyProtection="1">
      <alignment wrapText="1"/>
      <protection locked="0"/>
    </xf>
    <xf numFmtId="0" fontId="48" fillId="5" borderId="26" xfId="0" applyFont="1" applyFill="1" applyBorder="1" applyAlignment="1" applyProtection="1">
      <alignment horizontal="right" vertical="center" wrapText="1"/>
      <protection hidden="1"/>
    </xf>
    <xf numFmtId="0" fontId="48" fillId="5" borderId="1" xfId="0" applyFont="1" applyFill="1" applyBorder="1" applyAlignment="1" applyProtection="1">
      <alignment horizontal="right" vertical="center" wrapText="1"/>
      <protection hidden="1"/>
    </xf>
    <xf numFmtId="0" fontId="47" fillId="0" borderId="67" xfId="0" applyFont="1" applyBorder="1" applyAlignment="1" applyProtection="1">
      <alignment vertical="center" wrapText="1"/>
      <protection locked="0"/>
    </xf>
    <xf numFmtId="0" fontId="6" fillId="0" borderId="68" xfId="0" applyFont="1" applyBorder="1" applyProtection="1">
      <protection locked="0"/>
    </xf>
    <xf numFmtId="0" fontId="6" fillId="0" borderId="69" xfId="0" applyFont="1" applyBorder="1" applyProtection="1">
      <protection locked="0"/>
    </xf>
    <xf numFmtId="0" fontId="6" fillId="0" borderId="27" xfId="0" applyFont="1" applyBorder="1" applyProtection="1">
      <protection locked="0"/>
    </xf>
    <xf numFmtId="0" fontId="6" fillId="0" borderId="29" xfId="0" applyFont="1" applyBorder="1" applyProtection="1">
      <protection locked="0"/>
    </xf>
    <xf numFmtId="0" fontId="6" fillId="0" borderId="30" xfId="0" applyFont="1" applyBorder="1" applyProtection="1">
      <protection locked="0"/>
    </xf>
    <xf numFmtId="0" fontId="6" fillId="7" borderId="26" xfId="0" applyFont="1" applyFill="1" applyBorder="1" applyProtection="1">
      <protection hidden="1"/>
    </xf>
    <xf numFmtId="0" fontId="6" fillId="7" borderId="1" xfId="0" applyFont="1" applyFill="1" applyBorder="1" applyProtection="1">
      <protection hidden="1"/>
    </xf>
    <xf numFmtId="0" fontId="47" fillId="0" borderId="1" xfId="0" applyFont="1" applyBorder="1" applyAlignment="1" applyProtection="1">
      <alignment vertical="center" wrapText="1"/>
      <protection locked="0"/>
    </xf>
    <xf numFmtId="0" fontId="0" fillId="2" borderId="6" xfId="0" applyFill="1" applyBorder="1" applyAlignment="1" applyProtection="1">
      <alignment vertical="center"/>
      <protection locked="0" hidden="1"/>
    </xf>
    <xf numFmtId="0" fontId="0" fillId="2" borderId="5" xfId="0" applyFill="1" applyBorder="1" applyAlignment="1" applyProtection="1">
      <alignment vertical="center"/>
      <protection locked="0" hidden="1"/>
    </xf>
    <xf numFmtId="0" fontId="0" fillId="2" borderId="34" xfId="0" applyFill="1" applyBorder="1" applyAlignment="1" applyProtection="1">
      <alignment vertical="center"/>
      <protection locked="0" hidden="1"/>
    </xf>
    <xf numFmtId="0" fontId="6" fillId="7" borderId="1" xfId="0" applyFont="1" applyFill="1" applyBorder="1" applyProtection="1">
      <protection locked="0"/>
    </xf>
    <xf numFmtId="0" fontId="6" fillId="7" borderId="27" xfId="0" applyFont="1" applyFill="1" applyBorder="1" applyProtection="1">
      <protection locked="0"/>
    </xf>
    <xf numFmtId="0" fontId="6" fillId="7" borderId="1" xfId="0" applyFont="1" applyFill="1" applyBorder="1"/>
    <xf numFmtId="0" fontId="6" fillId="9" borderId="14" xfId="0" applyFont="1" applyFill="1" applyBorder="1" applyProtection="1">
      <protection hidden="1"/>
    </xf>
    <xf numFmtId="0" fontId="6" fillId="9" borderId="12" xfId="0" applyFont="1" applyFill="1" applyBorder="1" applyAlignment="1" applyProtection="1">
      <alignment horizontal="center"/>
      <protection hidden="1"/>
    </xf>
    <xf numFmtId="0" fontId="6" fillId="9" borderId="12" xfId="0" applyFont="1" applyFill="1" applyBorder="1" applyProtection="1">
      <protection hidden="1"/>
    </xf>
    <xf numFmtId="0" fontId="47" fillId="0" borderId="48" xfId="0" applyFont="1" applyBorder="1" applyAlignment="1" applyProtection="1">
      <alignment vertical="center" wrapText="1"/>
      <protection locked="0"/>
    </xf>
    <xf numFmtId="0" fontId="6" fillId="0" borderId="8" xfId="0" applyFont="1" applyBorder="1" applyProtection="1">
      <protection locked="0"/>
    </xf>
    <xf numFmtId="0" fontId="6" fillId="0" borderId="47" xfId="0" applyFont="1" applyBorder="1" applyProtection="1">
      <protection locked="0"/>
    </xf>
    <xf numFmtId="0" fontId="6" fillId="5" borderId="3" xfId="0" applyFont="1" applyFill="1" applyBorder="1" applyProtection="1">
      <protection hidden="1"/>
    </xf>
    <xf numFmtId="0" fontId="6" fillId="7" borderId="27" xfId="0" applyFont="1" applyFill="1" applyBorder="1" applyProtection="1">
      <protection hidden="1"/>
    </xf>
    <xf numFmtId="0" fontId="6" fillId="5" borderId="4" xfId="0" applyFont="1" applyFill="1" applyBorder="1" applyAlignment="1" applyProtection="1">
      <alignment horizontal="center"/>
      <protection hidden="1"/>
    </xf>
    <xf numFmtId="0" fontId="6" fillId="5" borderId="4" xfId="0" applyFont="1" applyFill="1" applyBorder="1" applyProtection="1">
      <protection hidden="1"/>
    </xf>
    <xf numFmtId="0" fontId="6" fillId="5" borderId="3" xfId="0" applyFont="1" applyFill="1" applyBorder="1" applyProtection="1">
      <protection locked="0"/>
    </xf>
    <xf numFmtId="0" fontId="6" fillId="5" borderId="13" xfId="0" applyFont="1" applyFill="1" applyBorder="1" applyProtection="1">
      <protection locked="0"/>
    </xf>
    <xf numFmtId="0" fontId="6" fillId="7" borderId="10" xfId="0" applyFont="1" applyFill="1" applyBorder="1" applyAlignment="1" applyProtection="1">
      <alignment vertical="center"/>
      <protection hidden="1"/>
    </xf>
    <xf numFmtId="0" fontId="6" fillId="7" borderId="11" xfId="0" applyFont="1" applyFill="1" applyBorder="1" applyAlignment="1" applyProtection="1">
      <alignment horizontal="center" vertical="center"/>
      <protection hidden="1"/>
    </xf>
    <xf numFmtId="0" fontId="6" fillId="7" borderId="11" xfId="0" applyFont="1" applyFill="1" applyBorder="1" applyAlignment="1" applyProtection="1">
      <alignment vertical="center"/>
      <protection hidden="1"/>
    </xf>
    <xf numFmtId="0" fontId="9" fillId="7" borderId="26" xfId="0" applyFont="1" applyFill="1" applyBorder="1" applyProtection="1">
      <protection hidden="1"/>
    </xf>
    <xf numFmtId="0" fontId="6" fillId="5" borderId="10" xfId="0" applyFont="1" applyFill="1" applyBorder="1" applyAlignment="1" applyProtection="1">
      <alignment vertical="center"/>
      <protection hidden="1"/>
    </xf>
    <xf numFmtId="0" fontId="6" fillId="5" borderId="11" xfId="0" applyFont="1" applyFill="1" applyBorder="1" applyAlignment="1" applyProtection="1">
      <alignment horizontal="center" vertical="center"/>
      <protection hidden="1"/>
    </xf>
    <xf numFmtId="0" fontId="6" fillId="5" borderId="66" xfId="0" applyFont="1" applyFill="1" applyBorder="1" applyAlignment="1" applyProtection="1">
      <alignment horizontal="center" vertical="center"/>
      <protection hidden="1"/>
    </xf>
    <xf numFmtId="0" fontId="6" fillId="5" borderId="11" xfId="0" applyFont="1" applyFill="1" applyBorder="1" applyAlignment="1" applyProtection="1">
      <alignment vertical="center"/>
      <protection hidden="1"/>
    </xf>
    <xf numFmtId="0" fontId="6" fillId="5" borderId="66" xfId="0" applyFont="1" applyFill="1" applyBorder="1" applyAlignment="1" applyProtection="1">
      <alignment vertical="center"/>
      <protection hidden="1"/>
    </xf>
    <xf numFmtId="0" fontId="1" fillId="5" borderId="3" xfId="0" applyFont="1" applyFill="1" applyBorder="1" applyAlignment="1" applyProtection="1">
      <alignment vertical="center"/>
      <protection hidden="1"/>
    </xf>
    <xf numFmtId="0" fontId="1" fillId="5" borderId="13" xfId="0" applyFont="1" applyFill="1" applyBorder="1" applyAlignment="1" applyProtection="1">
      <alignment vertical="center"/>
      <protection hidden="1"/>
    </xf>
    <xf numFmtId="0" fontId="1" fillId="5" borderId="44" xfId="0" applyFont="1" applyFill="1" applyBorder="1" applyAlignment="1" applyProtection="1">
      <alignment vertical="center"/>
      <protection hidden="1"/>
    </xf>
    <xf numFmtId="0" fontId="6" fillId="7" borderId="3" xfId="0" applyFont="1" applyFill="1" applyBorder="1" applyProtection="1">
      <protection hidden="1"/>
    </xf>
    <xf numFmtId="0" fontId="6" fillId="7" borderId="13" xfId="0" applyFont="1" applyFill="1" applyBorder="1" applyAlignment="1" applyProtection="1">
      <alignment horizontal="center"/>
      <protection hidden="1"/>
    </xf>
    <xf numFmtId="0" fontId="6" fillId="7" borderId="44" xfId="0" applyFont="1" applyFill="1" applyBorder="1" applyAlignment="1" applyProtection="1">
      <alignment horizontal="center"/>
      <protection hidden="1"/>
    </xf>
    <xf numFmtId="0" fontId="6" fillId="7" borderId="13" xfId="0" applyFont="1" applyFill="1" applyBorder="1" applyProtection="1">
      <protection hidden="1"/>
    </xf>
    <xf numFmtId="0" fontId="6" fillId="7" borderId="44" xfId="0" applyFont="1" applyFill="1" applyBorder="1" applyProtection="1">
      <protection hidden="1"/>
    </xf>
    <xf numFmtId="0" fontId="1" fillId="7" borderId="3" xfId="0" applyFont="1" applyFill="1" applyBorder="1" applyProtection="1">
      <protection hidden="1"/>
    </xf>
    <xf numFmtId="0" fontId="1" fillId="7" borderId="13" xfId="0" applyFont="1" applyFill="1" applyBorder="1" applyProtection="1">
      <protection hidden="1"/>
    </xf>
    <xf numFmtId="0" fontId="1" fillId="7" borderId="44" xfId="0" applyFont="1" applyFill="1" applyBorder="1" applyProtection="1">
      <protection hidden="1"/>
    </xf>
    <xf numFmtId="0" fontId="6" fillId="7" borderId="3" xfId="0" applyFont="1" applyFill="1" applyBorder="1"/>
    <xf numFmtId="0" fontId="6" fillId="7" borderId="13" xfId="0" applyFont="1" applyFill="1" applyBorder="1"/>
    <xf numFmtId="0" fontId="14" fillId="0" borderId="0" xfId="0" applyFont="1" applyAlignment="1">
      <alignment horizontal="center"/>
    </xf>
    <xf numFmtId="0" fontId="25" fillId="0" borderId="48"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5" fillId="0" borderId="54" xfId="0" applyFont="1" applyBorder="1" applyAlignment="1" applyProtection="1">
      <alignment horizontal="center" vertical="center"/>
      <protection locked="0"/>
    </xf>
    <xf numFmtId="0" fontId="25" fillId="2" borderId="46" xfId="0" applyFont="1" applyFill="1" applyBorder="1" applyAlignment="1" applyProtection="1">
      <alignment horizontal="center"/>
      <protection locked="0"/>
    </xf>
    <xf numFmtId="0" fontId="25" fillId="5" borderId="4" xfId="0" applyFont="1" applyFill="1" applyBorder="1" applyProtection="1">
      <protection locked="0" hidden="1"/>
    </xf>
    <xf numFmtId="0" fontId="25" fillId="5" borderId="4" xfId="0" applyFont="1" applyFill="1" applyBorder="1" applyAlignment="1" applyProtection="1">
      <alignment horizontal="center"/>
      <protection locked="0" hidden="1"/>
    </xf>
    <xf numFmtId="0" fontId="25" fillId="5" borderId="44" xfId="0" applyFont="1" applyFill="1" applyBorder="1" applyAlignment="1" applyProtection="1">
      <alignment horizontal="center"/>
      <protection locked="0" hidden="1"/>
    </xf>
    <xf numFmtId="0" fontId="25" fillId="0" borderId="61" xfId="0" applyFont="1" applyBorder="1" applyAlignment="1" applyProtection="1">
      <alignment horizontal="center" vertical="center"/>
      <protection locked="0"/>
    </xf>
    <xf numFmtId="0" fontId="25" fillId="5" borderId="44" xfId="0" applyFont="1" applyFill="1" applyBorder="1" applyProtection="1">
      <protection locked="0" hidden="1"/>
    </xf>
    <xf numFmtId="0" fontId="27" fillId="2" borderId="46" xfId="0" applyFont="1" applyFill="1" applyBorder="1" applyAlignment="1" applyProtection="1">
      <alignment horizontal="center"/>
      <protection locked="0"/>
    </xf>
    <xf numFmtId="0" fontId="27" fillId="5" borderId="4" xfId="0" applyFont="1" applyFill="1" applyBorder="1" applyProtection="1">
      <protection locked="0" hidden="1"/>
    </xf>
    <xf numFmtId="0" fontId="27" fillId="5" borderId="44" xfId="0" applyFont="1" applyFill="1" applyBorder="1" applyProtection="1">
      <protection locked="0" hidden="1"/>
    </xf>
    <xf numFmtId="0" fontId="25" fillId="0" borderId="62" xfId="0" applyFont="1" applyBorder="1" applyAlignment="1" applyProtection="1">
      <alignment horizontal="center" vertical="center" wrapText="1"/>
      <protection locked="0"/>
    </xf>
    <xf numFmtId="0" fontId="1" fillId="0" borderId="0" xfId="0" applyFont="1" applyAlignment="1" applyProtection="1">
      <alignment horizontal="right"/>
      <protection hidden="1"/>
    </xf>
    <xf numFmtId="9" fontId="1" fillId="0" borderId="2" xfId="3" applyFont="1" applyBorder="1" applyAlignment="1">
      <alignment horizontal="left"/>
    </xf>
    <xf numFmtId="0" fontId="2" fillId="2" borderId="16" xfId="0" applyFont="1" applyFill="1" applyBorder="1" applyAlignment="1">
      <alignment horizontal="center"/>
    </xf>
    <xf numFmtId="0" fontId="2" fillId="2" borderId="1" xfId="0" applyFont="1" applyFill="1" applyBorder="1" applyAlignment="1">
      <alignment horizontal="center"/>
    </xf>
    <xf numFmtId="0" fontId="1" fillId="2" borderId="1" xfId="0" applyFont="1" applyFill="1" applyBorder="1" applyAlignment="1">
      <alignment horizontal="center"/>
    </xf>
    <xf numFmtId="0" fontId="7" fillId="0" borderId="0" xfId="0" applyFont="1" applyAlignment="1">
      <alignment horizontal="center"/>
    </xf>
    <xf numFmtId="0" fontId="1" fillId="2" borderId="5" xfId="0" applyFont="1" applyFill="1" applyBorder="1" applyAlignment="1">
      <alignment horizontal="left"/>
    </xf>
    <xf numFmtId="9" fontId="1" fillId="0" borderId="0" xfId="3" applyFont="1" applyBorder="1" applyAlignment="1">
      <alignment horizontal="left"/>
    </xf>
    <xf numFmtId="0" fontId="10" fillId="0" borderId="6" xfId="0" applyFont="1" applyBorder="1" applyAlignment="1">
      <alignment horizontal="left" wrapText="1"/>
    </xf>
    <xf numFmtId="0" fontId="10" fillId="0" borderId="0" xfId="0" applyFont="1" applyAlignment="1">
      <alignment horizontal="left" wrapText="1"/>
    </xf>
    <xf numFmtId="0" fontId="5" fillId="0" borderId="6" xfId="0" applyFont="1" applyBorder="1" applyAlignment="1">
      <alignment horizontal="left"/>
    </xf>
    <xf numFmtId="0" fontId="0" fillId="0" borderId="1" xfId="0" applyBorder="1" applyAlignment="1">
      <alignment horizontal="center"/>
    </xf>
    <xf numFmtId="0" fontId="0" fillId="0" borderId="14" xfId="0" applyBorder="1" applyAlignment="1">
      <alignment horizontal="center"/>
    </xf>
    <xf numFmtId="0" fontId="0" fillId="0" borderId="13" xfId="0" applyBorder="1" applyAlignment="1" applyProtection="1">
      <alignment horizontal="center"/>
      <protection hidden="1"/>
    </xf>
    <xf numFmtId="0" fontId="0" fillId="0" borderId="4" xfId="0" applyBorder="1" applyAlignment="1" applyProtection="1">
      <alignment horizontal="center"/>
      <protection hidden="1"/>
    </xf>
    <xf numFmtId="0" fontId="0" fillId="0" borderId="1" xfId="0" applyBorder="1" applyAlignment="1" applyProtection="1">
      <alignment horizontal="center"/>
      <protection hidden="1"/>
    </xf>
    <xf numFmtId="0" fontId="0" fillId="0" borderId="2" xfId="0" applyBorder="1" applyAlignment="1" applyProtection="1">
      <alignment horizontal="center"/>
      <protection hidden="1"/>
    </xf>
    <xf numFmtId="0" fontId="7" fillId="0" borderId="2" xfId="0" applyFont="1" applyBorder="1" applyProtection="1">
      <protection hidden="1"/>
    </xf>
    <xf numFmtId="0" fontId="5" fillId="0" borderId="3" xfId="0" applyFont="1" applyBorder="1"/>
    <xf numFmtId="0" fontId="6" fillId="0" borderId="14" xfId="0" applyFont="1" applyBorder="1" applyAlignment="1">
      <alignment horizontal="center"/>
    </xf>
    <xf numFmtId="0" fontId="41" fillId="0" borderId="14" xfId="0" applyFont="1" applyBorder="1" applyAlignment="1">
      <alignment horizontal="center"/>
    </xf>
    <xf numFmtId="0" fontId="6" fillId="0" borderId="2" xfId="0" applyFont="1" applyBorder="1" applyAlignment="1" applyProtection="1">
      <alignment horizontal="center"/>
      <protection hidden="1"/>
    </xf>
    <xf numFmtId="0" fontId="0" fillId="0" borderId="3" xfId="0" applyBorder="1" applyAlignment="1">
      <alignment horizontal="center"/>
    </xf>
    <xf numFmtId="0" fontId="55" fillId="0" borderId="26" xfId="0" applyFont="1" applyBorder="1" applyAlignment="1" applyProtection="1">
      <alignment vertical="center" wrapText="1"/>
      <protection locked="0"/>
    </xf>
    <xf numFmtId="49" fontId="25" fillId="0" borderId="29" xfId="0" applyNumberFormat="1" applyFont="1" applyBorder="1" applyAlignment="1" applyProtection="1">
      <alignment vertical="center" wrapText="1"/>
      <protection locked="0"/>
    </xf>
    <xf numFmtId="9" fontId="27" fillId="0" borderId="2" xfId="3" applyFont="1" applyBorder="1" applyAlignment="1" applyProtection="1">
      <alignment horizontal="right"/>
      <protection hidden="1"/>
    </xf>
    <xf numFmtId="0" fontId="46" fillId="7" borderId="65" xfId="0" applyFont="1" applyFill="1" applyBorder="1" applyAlignment="1">
      <alignment horizontal="center" wrapText="1"/>
    </xf>
    <xf numFmtId="0" fontId="47" fillId="0" borderId="57" xfId="0" applyFont="1" applyBorder="1" applyAlignment="1" applyProtection="1">
      <alignment vertical="center" wrapText="1"/>
      <protection locked="0"/>
    </xf>
    <xf numFmtId="0" fontId="47" fillId="0" borderId="46" xfId="0" applyFont="1" applyBorder="1" applyAlignment="1" applyProtection="1">
      <alignment vertical="center" wrapText="1"/>
      <protection locked="0"/>
    </xf>
    <xf numFmtId="0" fontId="48" fillId="2" borderId="46" xfId="0" applyFont="1" applyFill="1" applyBorder="1" applyAlignment="1">
      <alignment horizontal="right" vertical="center" wrapText="1"/>
    </xf>
    <xf numFmtId="0" fontId="48" fillId="5" borderId="46" xfId="0" applyFont="1" applyFill="1" applyBorder="1" applyAlignment="1" applyProtection="1">
      <alignment horizontal="right" vertical="center" wrapText="1"/>
      <protection hidden="1"/>
    </xf>
    <xf numFmtId="0" fontId="47" fillId="0" borderId="71" xfId="0" applyFont="1" applyBorder="1" applyAlignment="1" applyProtection="1">
      <alignment vertical="center" wrapText="1"/>
      <protection locked="0"/>
    </xf>
    <xf numFmtId="0" fontId="48" fillId="2" borderId="61" xfId="0" applyFont="1" applyFill="1" applyBorder="1" applyAlignment="1">
      <alignment horizontal="right" vertical="center" wrapText="1"/>
    </xf>
    <xf numFmtId="0" fontId="6" fillId="0" borderId="26" xfId="0" applyFont="1" applyBorder="1" applyProtection="1">
      <protection locked="0"/>
    </xf>
    <xf numFmtId="0" fontId="6" fillId="0" borderId="28" xfId="0" applyFont="1" applyBorder="1" applyProtection="1">
      <protection locked="0"/>
    </xf>
    <xf numFmtId="0" fontId="6" fillId="0" borderId="84" xfId="0" applyFont="1" applyBorder="1" applyProtection="1">
      <protection locked="0"/>
    </xf>
    <xf numFmtId="0" fontId="6" fillId="0" borderId="44" xfId="0" applyFont="1" applyBorder="1" applyProtection="1">
      <protection locked="0"/>
    </xf>
    <xf numFmtId="0" fontId="6" fillId="0" borderId="5" xfId="0" applyFont="1" applyBorder="1" applyProtection="1">
      <protection locked="0"/>
    </xf>
    <xf numFmtId="0" fontId="6" fillId="0" borderId="75" xfId="0" applyFont="1" applyBorder="1" applyProtection="1">
      <protection locked="0"/>
    </xf>
    <xf numFmtId="0" fontId="47" fillId="0" borderId="9" xfId="0" applyFont="1" applyBorder="1" applyAlignment="1" applyProtection="1">
      <alignment vertical="center" wrapText="1"/>
      <protection locked="0"/>
    </xf>
    <xf numFmtId="0" fontId="47" fillId="0" borderId="29" xfId="0" applyFont="1" applyBorder="1" applyAlignment="1" applyProtection="1">
      <alignment vertical="center" wrapText="1"/>
      <protection locked="0"/>
    </xf>
    <xf numFmtId="0" fontId="6" fillId="0" borderId="43" xfId="0" applyFont="1" applyBorder="1" applyProtection="1">
      <protection locked="0"/>
    </xf>
    <xf numFmtId="0" fontId="6" fillId="0" borderId="13" xfId="0" applyFont="1" applyBorder="1" applyProtection="1">
      <protection locked="0"/>
    </xf>
    <xf numFmtId="0" fontId="6" fillId="7" borderId="43" xfId="0" applyFont="1" applyFill="1" applyBorder="1" applyProtection="1">
      <protection hidden="1"/>
    </xf>
    <xf numFmtId="0" fontId="6" fillId="7" borderId="8" xfId="0" applyFont="1" applyFill="1" applyBorder="1" applyProtection="1">
      <protection hidden="1"/>
    </xf>
    <xf numFmtId="0" fontId="6" fillId="7" borderId="12" xfId="0" applyFont="1" applyFill="1" applyBorder="1" applyProtection="1">
      <protection hidden="1"/>
    </xf>
    <xf numFmtId="0" fontId="6" fillId="0" borderId="60" xfId="0" applyFont="1" applyBorder="1" applyProtection="1">
      <protection locked="0"/>
    </xf>
    <xf numFmtId="0" fontId="6" fillId="7" borderId="44" xfId="0" applyFont="1" applyFill="1" applyBorder="1" applyProtection="1">
      <protection locked="0"/>
    </xf>
    <xf numFmtId="0" fontId="0" fillId="7" borderId="11" xfId="0" applyFill="1" applyBorder="1" applyProtection="1">
      <protection locked="0"/>
    </xf>
    <xf numFmtId="0" fontId="46" fillId="7" borderId="41" xfId="0" applyFont="1" applyFill="1" applyBorder="1" applyAlignment="1">
      <alignment horizontal="center" wrapText="1"/>
    </xf>
    <xf numFmtId="0" fontId="0" fillId="7" borderId="81" xfId="0" applyFill="1" applyBorder="1"/>
    <xf numFmtId="0" fontId="0" fillId="7" borderId="74" xfId="0" applyFill="1" applyBorder="1" applyProtection="1">
      <protection locked="0"/>
    </xf>
    <xf numFmtId="0" fontId="6" fillId="7" borderId="44" xfId="0" applyFont="1" applyFill="1" applyBorder="1"/>
    <xf numFmtId="0" fontId="47" fillId="0" borderId="85" xfId="0" applyFont="1" applyBorder="1" applyAlignment="1" applyProtection="1">
      <alignment vertical="center" wrapText="1"/>
      <protection locked="0"/>
    </xf>
    <xf numFmtId="0" fontId="47" fillId="0" borderId="83" xfId="0" applyFont="1" applyBorder="1" applyAlignment="1" applyProtection="1">
      <alignment vertical="center" wrapText="1"/>
      <protection locked="0"/>
    </xf>
    <xf numFmtId="0" fontId="6" fillId="7" borderId="83" xfId="0" applyFont="1" applyFill="1" applyBorder="1"/>
    <xf numFmtId="0" fontId="9" fillId="7" borderId="83" xfId="0" applyFont="1" applyFill="1" applyBorder="1"/>
    <xf numFmtId="0" fontId="47" fillId="0" borderId="55" xfId="0" applyFont="1" applyBorder="1" applyAlignment="1" applyProtection="1">
      <alignment vertical="center" wrapText="1"/>
      <protection locked="0"/>
    </xf>
    <xf numFmtId="0" fontId="6" fillId="5" borderId="4" xfId="0" applyFont="1" applyFill="1" applyBorder="1" applyProtection="1">
      <protection locked="0"/>
    </xf>
    <xf numFmtId="0" fontId="6" fillId="7" borderId="16" xfId="0" applyFont="1" applyFill="1" applyBorder="1" applyAlignment="1" applyProtection="1">
      <alignment horizontal="center" vertical="center"/>
      <protection hidden="1"/>
    </xf>
    <xf numFmtId="0" fontId="6" fillId="7" borderId="16" xfId="0" applyFont="1" applyFill="1" applyBorder="1" applyAlignment="1" applyProtection="1">
      <alignment vertical="center"/>
      <protection hidden="1"/>
    </xf>
    <xf numFmtId="0" fontId="47" fillId="0" borderId="13" xfId="0" applyFont="1" applyBorder="1" applyAlignment="1" applyProtection="1">
      <alignment vertical="center" wrapText="1"/>
      <protection locked="0"/>
    </xf>
    <xf numFmtId="0" fontId="0" fillId="7" borderId="73" xfId="0" applyFill="1" applyBorder="1"/>
    <xf numFmtId="0" fontId="0" fillId="7" borderId="77" xfId="0" applyFill="1" applyBorder="1" applyProtection="1">
      <protection locked="0"/>
    </xf>
    <xf numFmtId="0" fontId="0" fillId="7" borderId="56" xfId="0" applyFill="1" applyBorder="1" applyProtection="1">
      <protection locked="0"/>
    </xf>
    <xf numFmtId="0" fontId="0" fillId="0" borderId="26" xfId="0" applyBorder="1"/>
    <xf numFmtId="0" fontId="0" fillId="0" borderId="33" xfId="0" applyBorder="1"/>
    <xf numFmtId="0" fontId="0" fillId="7" borderId="77" xfId="0" applyFill="1" applyBorder="1"/>
    <xf numFmtId="0" fontId="0" fillId="7" borderId="56" xfId="0" applyFill="1" applyBorder="1"/>
    <xf numFmtId="49" fontId="0" fillId="0" borderId="69" xfId="0" applyNumberFormat="1" applyBorder="1" applyProtection="1">
      <protection locked="0"/>
    </xf>
    <xf numFmtId="0" fontId="6" fillId="0" borderId="12"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 fillId="2" borderId="7" xfId="0" applyFont="1" applyFill="1" applyBorder="1" applyAlignment="1">
      <alignment horizontal="left"/>
    </xf>
    <xf numFmtId="0" fontId="0" fillId="4" borderId="1" xfId="0" applyFill="1" applyBorder="1" applyAlignment="1">
      <alignment horizontal="center"/>
    </xf>
    <xf numFmtId="0" fontId="6" fillId="0" borderId="1" xfId="0" applyFont="1" applyBorder="1" applyAlignment="1" applyProtection="1">
      <alignment horizontal="center"/>
      <protection hidden="1"/>
    </xf>
    <xf numFmtId="0" fontId="0" fillId="7" borderId="61" xfId="0" applyFill="1" applyBorder="1"/>
    <xf numFmtId="0" fontId="0" fillId="7" borderId="7" xfId="0" applyFill="1" applyBorder="1" applyProtection="1">
      <protection locked="0"/>
    </xf>
    <xf numFmtId="0" fontId="0" fillId="7" borderId="78" xfId="0" applyFill="1" applyBorder="1" applyProtection="1">
      <protection locked="0"/>
    </xf>
    <xf numFmtId="0" fontId="6" fillId="7" borderId="46" xfId="0" applyFont="1" applyFill="1" applyBorder="1" applyProtection="1">
      <protection hidden="1"/>
    </xf>
    <xf numFmtId="0" fontId="9" fillId="7" borderId="46" xfId="0" applyFont="1" applyFill="1" applyBorder="1" applyProtection="1">
      <protection hidden="1"/>
    </xf>
    <xf numFmtId="49" fontId="0" fillId="0" borderId="1" xfId="0" applyNumberFormat="1" applyBorder="1" applyProtection="1">
      <protection locked="0"/>
    </xf>
    <xf numFmtId="49" fontId="15" fillId="0" borderId="1" xfId="1" applyNumberFormat="1" applyBorder="1" applyAlignment="1">
      <protection locked="0"/>
    </xf>
    <xf numFmtId="49" fontId="0" fillId="0" borderId="68" xfId="0" applyNumberFormat="1" applyBorder="1" applyProtection="1">
      <protection locked="0"/>
    </xf>
    <xf numFmtId="0" fontId="6" fillId="0" borderId="0" xfId="0" applyFont="1" applyAlignment="1" applyProtection="1">
      <alignment horizontal="left" indent="2"/>
      <protection locked="0"/>
    </xf>
    <xf numFmtId="0" fontId="25" fillId="0" borderId="1" xfId="0" applyFont="1" applyBorder="1" applyAlignment="1" applyProtection="1">
      <alignment vertical="center" wrapText="1"/>
      <protection locked="0"/>
    </xf>
    <xf numFmtId="0" fontId="25" fillId="7" borderId="1" xfId="0" applyFont="1" applyFill="1" applyBorder="1" applyAlignment="1" applyProtection="1">
      <alignment horizontal="center" vertical="center"/>
      <protection locked="0" hidden="1"/>
    </xf>
    <xf numFmtId="0" fontId="25" fillId="0" borderId="29" xfId="0" applyFont="1" applyBorder="1" applyAlignment="1" applyProtection="1">
      <alignment vertical="center" wrapText="1"/>
      <protection locked="0"/>
    </xf>
    <xf numFmtId="0" fontId="25" fillId="7" borderId="27" xfId="0" applyFont="1" applyFill="1" applyBorder="1" applyAlignment="1" applyProtection="1">
      <alignment horizontal="center" vertical="center"/>
      <protection locked="0" hidden="1"/>
    </xf>
    <xf numFmtId="0" fontId="55" fillId="0" borderId="0" xfId="0" applyFont="1" applyProtection="1">
      <protection locked="0"/>
    </xf>
    <xf numFmtId="0" fontId="6" fillId="7" borderId="26" xfId="0" applyFont="1" applyFill="1" applyBorder="1" applyAlignment="1" applyProtection="1">
      <alignment horizontal="center" vertical="center"/>
      <protection locked="0"/>
    </xf>
    <xf numFmtId="0" fontId="6" fillId="5" borderId="1" xfId="0" applyFont="1" applyFill="1" applyBorder="1" applyAlignment="1" applyProtection="1">
      <alignment horizontal="center"/>
      <protection locked="0"/>
    </xf>
    <xf numFmtId="0" fontId="56" fillId="0" borderId="27" xfId="0" applyFont="1" applyBorder="1" applyProtection="1">
      <protection locked="0"/>
    </xf>
    <xf numFmtId="0" fontId="48" fillId="2" borderId="27" xfId="0" applyFont="1" applyFill="1" applyBorder="1" applyAlignment="1" applyProtection="1">
      <alignment horizontal="right" vertical="center" wrapText="1"/>
      <protection locked="0"/>
    </xf>
    <xf numFmtId="0" fontId="48" fillId="5" borderId="27" xfId="0" applyFont="1" applyFill="1" applyBorder="1" applyAlignment="1" applyProtection="1">
      <alignment horizontal="right" vertical="center" wrapText="1"/>
      <protection locked="0"/>
    </xf>
    <xf numFmtId="0" fontId="6" fillId="0" borderId="33" xfId="0" applyFont="1" applyBorder="1" applyProtection="1">
      <protection locked="0"/>
    </xf>
    <xf numFmtId="0" fontId="0" fillId="7" borderId="26" xfId="0" applyFill="1" applyBorder="1" applyProtection="1">
      <protection locked="0"/>
    </xf>
    <xf numFmtId="0" fontId="9" fillId="7" borderId="26" xfId="0" applyFont="1" applyFill="1" applyBorder="1" applyProtection="1">
      <protection locked="0"/>
    </xf>
    <xf numFmtId="0" fontId="0" fillId="0" borderId="0" xfId="0" applyAlignment="1">
      <alignment horizontal="left" wrapText="1"/>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6" fillId="7" borderId="26" xfId="0" applyFont="1" applyFill="1" applyBorder="1" applyProtection="1">
      <protection locked="0"/>
    </xf>
    <xf numFmtId="0" fontId="10" fillId="0" borderId="5" xfId="0" applyFont="1" applyBorder="1" applyAlignment="1">
      <alignment horizontal="left" wrapText="1"/>
    </xf>
    <xf numFmtId="0" fontId="43" fillId="0" borderId="6" xfId="0" applyFont="1" applyBorder="1" applyAlignment="1">
      <alignment wrapText="1"/>
    </xf>
    <xf numFmtId="0" fontId="0" fillId="0" borderId="0" xfId="0" applyAlignment="1">
      <alignment wrapText="1"/>
    </xf>
    <xf numFmtId="0" fontId="10" fillId="0" borderId="5" xfId="0" applyFont="1" applyBorder="1" applyAlignment="1">
      <alignment horizontal="left" vertical="center" wrapText="1"/>
    </xf>
    <xf numFmtId="0" fontId="0" fillId="0" borderId="3" xfId="0" applyBorder="1" applyProtection="1">
      <protection locked="0"/>
    </xf>
    <xf numFmtId="0" fontId="0" fillId="0" borderId="27" xfId="0" applyBorder="1" applyAlignment="1" applyProtection="1">
      <alignment wrapText="1"/>
      <protection locked="0"/>
    </xf>
    <xf numFmtId="0" fontId="0" fillId="7" borderId="3" xfId="0" applyFill="1" applyBorder="1" applyProtection="1">
      <protection locked="0"/>
    </xf>
    <xf numFmtId="0" fontId="6" fillId="0" borderId="0" xfId="2" applyAlignment="1">
      <alignment horizontal="center"/>
    </xf>
    <xf numFmtId="0" fontId="1" fillId="0" borderId="6" xfId="2" applyFont="1" applyBorder="1" applyAlignment="1">
      <alignment horizontal="center"/>
    </xf>
    <xf numFmtId="0" fontId="1" fillId="0" borderId="14" xfId="2" applyFont="1" applyBorder="1" applyAlignment="1">
      <alignment horizontal="center"/>
    </xf>
    <xf numFmtId="0" fontId="0" fillId="0" borderId="69" xfId="0" applyBorder="1" applyAlignment="1" applyProtection="1">
      <alignment wrapText="1"/>
      <protection locked="0"/>
    </xf>
    <xf numFmtId="0" fontId="2" fillId="2" borderId="6" xfId="2" applyFont="1" applyFill="1" applyBorder="1" applyAlignment="1">
      <alignment horizontal="center" vertical="center"/>
    </xf>
    <xf numFmtId="0" fontId="2" fillId="2" borderId="5" xfId="2" applyFont="1" applyFill="1" applyBorder="1" applyAlignment="1">
      <alignment horizontal="center" vertical="center"/>
    </xf>
    <xf numFmtId="0" fontId="2" fillId="2" borderId="0" xfId="2" applyFont="1" applyFill="1" applyAlignment="1">
      <alignment horizontal="center"/>
    </xf>
    <xf numFmtId="0" fontId="2" fillId="2" borderId="5" xfId="2" applyFont="1" applyFill="1" applyBorder="1" applyAlignment="1">
      <alignment horizontal="center"/>
    </xf>
    <xf numFmtId="0" fontId="6" fillId="2" borderId="0" xfId="2" applyFill="1" applyAlignment="1" applyProtection="1">
      <alignment horizontal="center"/>
      <protection hidden="1"/>
    </xf>
    <xf numFmtId="0" fontId="6" fillId="2" borderId="10" xfId="2" applyFill="1" applyBorder="1" applyAlignment="1" applyProtection="1">
      <alignment horizontal="center"/>
      <protection hidden="1"/>
    </xf>
    <xf numFmtId="0" fontId="6" fillId="2" borderId="6" xfId="2" applyFill="1" applyBorder="1" applyAlignment="1" applyProtection="1">
      <alignment horizontal="center"/>
      <protection hidden="1"/>
    </xf>
    <xf numFmtId="0" fontId="1" fillId="2" borderId="10" xfId="2" applyFont="1" applyFill="1" applyBorder="1" applyAlignment="1" applyProtection="1">
      <alignment horizontal="center"/>
      <protection hidden="1"/>
    </xf>
    <xf numFmtId="0" fontId="1" fillId="2" borderId="11" xfId="2" applyFont="1" applyFill="1" applyBorder="1" applyAlignment="1" applyProtection="1">
      <alignment horizontal="center"/>
      <protection hidden="1"/>
    </xf>
    <xf numFmtId="0" fontId="1" fillId="2" borderId="16" xfId="2" applyFont="1" applyFill="1" applyBorder="1" applyAlignment="1" applyProtection="1">
      <alignment horizontal="center"/>
      <protection hidden="1"/>
    </xf>
    <xf numFmtId="11" fontId="6" fillId="0" borderId="12" xfId="2" applyNumberFormat="1" applyBorder="1" applyAlignment="1" applyProtection="1">
      <alignment horizontal="center"/>
      <protection locked="0"/>
    </xf>
    <xf numFmtId="0" fontId="1" fillId="2" borderId="10" xfId="2" applyFont="1" applyFill="1" applyBorder="1" applyAlignment="1">
      <alignment horizontal="center"/>
    </xf>
    <xf numFmtId="0" fontId="0" fillId="7" borderId="69" xfId="0" applyFill="1" applyBorder="1" applyAlignment="1">
      <alignment wrapText="1"/>
    </xf>
    <xf numFmtId="0" fontId="6" fillId="0" borderId="44" xfId="0" applyFont="1" applyBorder="1" applyAlignment="1" applyProtection="1">
      <alignment wrapText="1"/>
      <protection locked="0"/>
    </xf>
    <xf numFmtId="0" fontId="6" fillId="7" borderId="13" xfId="0" applyFont="1" applyFill="1" applyBorder="1" applyAlignment="1" applyProtection="1">
      <alignment wrapText="1"/>
      <protection hidden="1"/>
    </xf>
    <xf numFmtId="0" fontId="6" fillId="0" borderId="84" xfId="0" applyFont="1" applyBorder="1" applyAlignment="1" applyProtection="1">
      <alignment wrapText="1"/>
      <protection locked="0"/>
    </xf>
    <xf numFmtId="0" fontId="58" fillId="0" borderId="0" xfId="2" applyFont="1"/>
    <xf numFmtId="0" fontId="58" fillId="0" borderId="0" xfId="2" applyFont="1" applyProtection="1">
      <protection locked="0"/>
    </xf>
    <xf numFmtId="0" fontId="58" fillId="0" borderId="1" xfId="2" applyFont="1" applyBorder="1"/>
    <xf numFmtId="0" fontId="59" fillId="0" borderId="2" xfId="2" applyFont="1" applyBorder="1" applyAlignment="1" applyProtection="1">
      <alignment horizontal="center"/>
      <protection hidden="1"/>
    </xf>
    <xf numFmtId="0" fontId="58" fillId="0" borderId="0" xfId="2" applyFont="1" applyAlignment="1">
      <alignment horizontal="center"/>
    </xf>
    <xf numFmtId="0" fontId="59" fillId="0" borderId="2" xfId="2" applyFont="1" applyBorder="1" applyAlignment="1" applyProtection="1">
      <alignment horizontal="center"/>
      <protection locked="0"/>
    </xf>
    <xf numFmtId="0" fontId="60" fillId="0" borderId="0" xfId="2" applyFont="1" applyAlignment="1">
      <alignment horizontal="center"/>
    </xf>
    <xf numFmtId="0" fontId="59" fillId="0" borderId="0" xfId="2" applyFont="1" applyAlignment="1">
      <alignment horizontal="center"/>
    </xf>
    <xf numFmtId="0" fontId="60" fillId="0" borderId="2" xfId="2" applyFont="1" applyBorder="1" applyAlignment="1">
      <alignment horizontal="center"/>
    </xf>
    <xf numFmtId="0" fontId="59" fillId="0" borderId="2" xfId="2" applyFont="1" applyBorder="1" applyAlignment="1">
      <alignment horizontal="center"/>
    </xf>
    <xf numFmtId="0" fontId="58" fillId="0" borderId="0" xfId="2" applyFont="1" applyAlignment="1" applyProtection="1">
      <alignment horizontal="left"/>
      <protection locked="0"/>
    </xf>
    <xf numFmtId="0" fontId="58" fillId="0" borderId="6" xfId="2" applyFont="1" applyBorder="1"/>
    <xf numFmtId="0" fontId="61" fillId="0" borderId="0" xfId="2" applyFont="1"/>
    <xf numFmtId="0" fontId="6" fillId="0" borderId="12" xfId="2" applyBorder="1" applyProtection="1">
      <protection locked="0"/>
    </xf>
    <xf numFmtId="0" fontId="6" fillId="0" borderId="2" xfId="2" applyBorder="1" applyProtection="1">
      <protection locked="0"/>
    </xf>
    <xf numFmtId="0" fontId="6" fillId="0" borderId="14" xfId="2" applyBorder="1"/>
    <xf numFmtId="0" fontId="6" fillId="2" borderId="6" xfId="2" applyFill="1" applyBorder="1" applyAlignment="1">
      <alignment horizontal="center"/>
    </xf>
    <xf numFmtId="0" fontId="6" fillId="0" borderId="14" xfId="2" applyBorder="1" applyAlignment="1">
      <alignment horizontal="center"/>
    </xf>
    <xf numFmtId="0" fontId="6" fillId="2" borderId="10" xfId="2" applyFill="1" applyBorder="1" applyAlignment="1">
      <alignment horizontal="center"/>
    </xf>
    <xf numFmtId="0" fontId="2" fillId="0" borderId="0" xfId="2" applyFont="1" applyAlignment="1">
      <alignment horizontal="center"/>
    </xf>
    <xf numFmtId="11" fontId="58" fillId="0" borderId="0" xfId="2" applyNumberFormat="1" applyFont="1" applyAlignment="1">
      <alignment horizontal="center"/>
    </xf>
    <xf numFmtId="0" fontId="2" fillId="2" borderId="1" xfId="2" applyFont="1" applyFill="1" applyBorder="1" applyAlignment="1">
      <alignment horizontal="center" vertical="center"/>
    </xf>
    <xf numFmtId="0" fontId="6" fillId="0" borderId="1" xfId="2" applyBorder="1" applyProtection="1">
      <protection locked="0"/>
    </xf>
    <xf numFmtId="0" fontId="6" fillId="0" borderId="9" xfId="2" applyBorder="1"/>
    <xf numFmtId="0" fontId="1" fillId="2" borderId="10" xfId="2" applyFont="1" applyFill="1" applyBorder="1" applyAlignment="1">
      <alignment horizontal="left"/>
    </xf>
    <xf numFmtId="0" fontId="1" fillId="2" borderId="16" xfId="2" applyFont="1" applyFill="1" applyBorder="1" applyAlignment="1">
      <alignment horizontal="left"/>
    </xf>
    <xf numFmtId="0" fontId="1" fillId="2" borderId="11" xfId="2" applyFont="1" applyFill="1" applyBorder="1" applyAlignment="1">
      <alignment horizontal="left"/>
    </xf>
    <xf numFmtId="0" fontId="6" fillId="0" borderId="6" xfId="2" applyBorder="1" applyAlignment="1">
      <alignment horizontal="left"/>
    </xf>
    <xf numFmtId="0" fontId="6" fillId="0" borderId="14" xfId="2" applyBorder="1" applyAlignment="1">
      <alignment horizontal="left"/>
    </xf>
    <xf numFmtId="0" fontId="6" fillId="2" borderId="1" xfId="2" applyFill="1" applyBorder="1" applyAlignment="1" applyProtection="1">
      <alignment horizontal="center"/>
      <protection locked="0" hidden="1"/>
    </xf>
    <xf numFmtId="0" fontId="1" fillId="2" borderId="1" xfId="2" applyFont="1" applyFill="1" applyBorder="1" applyAlignment="1" applyProtection="1">
      <alignment horizontal="center"/>
      <protection locked="0" hidden="1"/>
    </xf>
    <xf numFmtId="0" fontId="6" fillId="0" borderId="0" xfId="0" applyFont="1" applyAlignment="1">
      <alignment vertical="top" wrapText="1"/>
    </xf>
    <xf numFmtId="0" fontId="28" fillId="0" borderId="0" xfId="1" applyFont="1" applyBorder="1" applyAlignment="1" applyProtection="1">
      <alignment horizontal="left" vertical="top"/>
    </xf>
    <xf numFmtId="0" fontId="28" fillId="0" borderId="0" xfId="1" applyFont="1" applyAlignment="1" applyProtection="1">
      <alignment horizontal="left" vertical="top"/>
    </xf>
    <xf numFmtId="49" fontId="25" fillId="0" borderId="0" xfId="0" applyNumberFormat="1" applyFont="1" applyAlignment="1">
      <alignment horizontal="left" vertical="top"/>
    </xf>
    <xf numFmtId="0" fontId="0" fillId="0" borderId="0" xfId="0" applyAlignment="1">
      <alignment horizontal="left" vertical="top"/>
    </xf>
    <xf numFmtId="49" fontId="15" fillId="0" borderId="0" xfId="1" applyNumberFormat="1" applyAlignment="1" applyProtection="1">
      <alignment horizontal="left" vertical="top"/>
    </xf>
    <xf numFmtId="49" fontId="38" fillId="0" borderId="0" xfId="0" applyNumberFormat="1" applyFont="1" applyAlignment="1">
      <alignment horizontal="left" vertical="top"/>
    </xf>
    <xf numFmtId="0" fontId="6" fillId="0" borderId="17" xfId="0" applyFont="1"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24" fillId="0" borderId="0" xfId="0" applyFont="1" applyAlignment="1">
      <alignment horizontal="center"/>
    </xf>
    <xf numFmtId="0" fontId="0" fillId="0" borderId="0" xfId="0" applyAlignment="1">
      <alignment horizontal="center"/>
    </xf>
    <xf numFmtId="49" fontId="25" fillId="0" borderId="0" xfId="0" applyNumberFormat="1" applyFont="1" applyAlignment="1">
      <alignment horizontal="left" vertical="top" wrapText="1"/>
    </xf>
    <xf numFmtId="0" fontId="39" fillId="0" borderId="0" xfId="0" applyFont="1" applyAlignment="1">
      <alignment horizontal="center"/>
    </xf>
    <xf numFmtId="0" fontId="35" fillId="0" borderId="0" xfId="0" applyFont="1" applyAlignment="1">
      <alignment horizontal="left" vertical="top"/>
    </xf>
    <xf numFmtId="0" fontId="25" fillId="0" borderId="0" xfId="0" applyFont="1" applyAlignment="1">
      <alignment horizontal="left" vertical="top" wrapText="1"/>
    </xf>
    <xf numFmtId="0" fontId="25" fillId="0" borderId="0" xfId="0" applyFont="1" applyAlignment="1">
      <alignment horizontal="left" vertical="top"/>
    </xf>
    <xf numFmtId="0" fontId="6" fillId="0" borderId="0" xfId="0" applyFont="1"/>
    <xf numFmtId="0" fontId="0" fillId="0" borderId="0" xfId="0"/>
    <xf numFmtId="0" fontId="0" fillId="0" borderId="0" xfId="0" applyAlignment="1" applyProtection="1">
      <alignment horizontal="left"/>
      <protection locked="0"/>
    </xf>
    <xf numFmtId="0" fontId="0" fillId="0" borderId="0" xfId="0" applyAlignment="1">
      <alignment horizontal="right"/>
    </xf>
    <xf numFmtId="0" fontId="0" fillId="0" borderId="2" xfId="0" applyBorder="1" applyAlignment="1" applyProtection="1">
      <alignment horizontal="left" indent="2"/>
      <protection locked="0"/>
    </xf>
    <xf numFmtId="0" fontId="6" fillId="0" borderId="0" xfId="0" applyFont="1" applyAlignment="1">
      <alignment horizontal="right"/>
    </xf>
    <xf numFmtId="49" fontId="6" fillId="0" borderId="0" xfId="0" applyNumberFormat="1" applyFont="1" applyAlignment="1" applyProtection="1">
      <alignment horizontal="left"/>
      <protection locked="0"/>
    </xf>
    <xf numFmtId="49" fontId="0" fillId="0" borderId="0" xfId="0" applyNumberFormat="1" applyAlignment="1" applyProtection="1">
      <alignment horizontal="left"/>
      <protection locked="0"/>
    </xf>
    <xf numFmtId="0" fontId="13" fillId="5" borderId="0" xfId="0" applyFont="1" applyFill="1" applyAlignment="1">
      <alignment horizontal="left" indent="1"/>
    </xf>
    <xf numFmtId="0" fontId="0" fillId="0" borderId="0" xfId="0" applyAlignment="1">
      <alignment horizontal="left" indent="1"/>
    </xf>
    <xf numFmtId="0" fontId="19" fillId="0" borderId="0" xfId="0" applyFont="1" applyAlignment="1">
      <alignment horizontal="center"/>
    </xf>
    <xf numFmtId="0" fontId="16" fillId="0" borderId="0" xfId="0" applyFont="1" applyAlignment="1">
      <alignment horizontal="center"/>
    </xf>
    <xf numFmtId="0" fontId="6" fillId="0" borderId="0" xfId="0" applyFont="1" applyAlignment="1">
      <alignment horizontal="left" vertical="top" wrapText="1" indent="1"/>
    </xf>
    <xf numFmtId="0" fontId="13" fillId="5" borderId="0" xfId="0" applyFont="1" applyFill="1" applyAlignment="1">
      <alignment horizontal="left"/>
    </xf>
    <xf numFmtId="0" fontId="0" fillId="0" borderId="0" xfId="0" applyAlignment="1">
      <alignment horizontal="left"/>
    </xf>
    <xf numFmtId="0" fontId="41" fillId="0" borderId="4" xfId="0" applyFont="1" applyBorder="1" applyAlignment="1" applyProtection="1">
      <alignment horizontal="left"/>
      <protection locked="0"/>
    </xf>
    <xf numFmtId="0" fontId="6" fillId="0" borderId="2" xfId="0" applyFont="1" applyBorder="1" applyAlignment="1">
      <alignment horizontal="left" indent="2"/>
    </xf>
    <xf numFmtId="0" fontId="41" fillId="0" borderId="2" xfId="0" applyFont="1" applyBorder="1" applyAlignment="1">
      <alignment horizontal="left"/>
    </xf>
    <xf numFmtId="0" fontId="0" fillId="0" borderId="2" xfId="0" applyBorder="1" applyAlignment="1">
      <alignment horizontal="left"/>
    </xf>
    <xf numFmtId="0" fontId="0" fillId="0" borderId="4" xfId="0" applyBorder="1" applyAlignment="1" applyProtection="1">
      <alignment horizontal="left"/>
      <protection locked="0"/>
    </xf>
    <xf numFmtId="0" fontId="0" fillId="0" borderId="2" xfId="0" applyBorder="1" applyAlignment="1" applyProtection="1">
      <alignment horizontal="left"/>
      <protection locked="0"/>
    </xf>
    <xf numFmtId="0" fontId="22" fillId="0" borderId="0" xfId="0" applyFont="1"/>
    <xf numFmtId="0" fontId="6" fillId="0" borderId="0" xfId="0" applyFont="1" applyAlignment="1">
      <alignment horizontal="left" wrapText="1"/>
    </xf>
    <xf numFmtId="0" fontId="0" fillId="0" borderId="0" xfId="0" applyAlignment="1">
      <alignment horizontal="left" wrapText="1"/>
    </xf>
    <xf numFmtId="0" fontId="6" fillId="0" borderId="0" xfId="0" applyFont="1" applyAlignment="1">
      <alignment horizontal="left" vertical="top" wrapText="1"/>
    </xf>
    <xf numFmtId="0" fontId="37" fillId="5" borderId="0" xfId="0" applyFont="1" applyFill="1" applyAlignment="1">
      <alignment horizontal="left" vertical="top" wrapText="1"/>
    </xf>
    <xf numFmtId="0" fontId="15" fillId="0" borderId="0" xfId="1" applyAlignment="1" applyProtection="1">
      <alignment horizontal="left" vertical="top" wrapText="1" indent="5"/>
    </xf>
    <xf numFmtId="0" fontId="0" fillId="0" borderId="0" xfId="0" applyAlignment="1">
      <alignment horizontal="left" vertical="top" wrapText="1" indent="5"/>
    </xf>
    <xf numFmtId="0" fontId="15" fillId="5" borderId="0" xfId="1" applyFill="1" applyAlignment="1" applyProtection="1">
      <alignment horizontal="left" vertical="top" wrapText="1"/>
    </xf>
    <xf numFmtId="0" fontId="15" fillId="0" borderId="0" xfId="1" applyAlignment="1" applyProtection="1">
      <alignment horizontal="left" vertical="top" wrapText="1"/>
    </xf>
    <xf numFmtId="0" fontId="40" fillId="0" borderId="0" xfId="0" applyFont="1" applyAlignment="1">
      <alignment horizontal="left" vertical="top"/>
    </xf>
    <xf numFmtId="14" fontId="0" fillId="0" borderId="2" xfId="0" applyNumberFormat="1" applyBorder="1" applyAlignment="1" applyProtection="1">
      <alignment horizontal="left" indent="2"/>
      <protection locked="0"/>
    </xf>
    <xf numFmtId="0" fontId="0" fillId="0" borderId="0" xfId="0" applyAlignment="1">
      <alignment horizontal="center" wrapText="1"/>
    </xf>
    <xf numFmtId="0" fontId="6" fillId="0" borderId="0" xfId="0" applyFont="1" applyAlignment="1">
      <alignment horizontal="left" vertical="top" wrapText="1" indent="2"/>
    </xf>
    <xf numFmtId="0" fontId="0" fillId="0" borderId="0" xfId="0" applyAlignment="1">
      <alignment horizontal="left" vertical="top" wrapText="1" indent="2"/>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44" fillId="0" borderId="6" xfId="0" applyFont="1" applyBorder="1" applyAlignment="1">
      <alignment horizontal="left" vertical="center" wrapText="1"/>
    </xf>
    <xf numFmtId="0" fontId="44" fillId="0" borderId="0" xfId="0" applyFont="1" applyAlignment="1">
      <alignment horizontal="left" vertical="center" wrapText="1"/>
    </xf>
    <xf numFmtId="0" fontId="44" fillId="0" borderId="5" xfId="0" applyFont="1" applyBorder="1" applyAlignment="1">
      <alignment horizontal="left" vertical="center" wrapText="1"/>
    </xf>
    <xf numFmtId="0" fontId="10" fillId="0" borderId="6" xfId="0" applyFont="1" applyBorder="1" applyAlignment="1">
      <alignment horizontal="left" wrapText="1"/>
    </xf>
    <xf numFmtId="0" fontId="10" fillId="0" borderId="0" xfId="0" applyFont="1" applyAlignment="1">
      <alignment horizontal="left" wrapText="1"/>
    </xf>
    <xf numFmtId="0" fontId="10" fillId="0" borderId="5" xfId="0" applyFont="1" applyBorder="1" applyAlignment="1">
      <alignment horizontal="left" wrapText="1"/>
    </xf>
    <xf numFmtId="0" fontId="1" fillId="0" borderId="0" xfId="0" applyFont="1" applyAlignment="1">
      <alignment horizontal="right"/>
    </xf>
    <xf numFmtId="0" fontId="44" fillId="0" borderId="0" xfId="0" applyFont="1" applyAlignment="1">
      <alignment horizontal="left" wrapText="1"/>
    </xf>
    <xf numFmtId="0" fontId="44" fillId="0" borderId="87" xfId="0" applyFont="1" applyBorder="1" applyAlignment="1">
      <alignment horizontal="left"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2" fillId="2" borderId="10" xfId="0" applyFont="1" applyFill="1" applyBorder="1" applyAlignment="1">
      <alignment horizontal="center"/>
    </xf>
    <xf numFmtId="0" fontId="2" fillId="2" borderId="16" xfId="0" applyFont="1" applyFill="1" applyBorder="1" applyAlignment="1">
      <alignment horizontal="center"/>
    </xf>
    <xf numFmtId="0" fontId="1" fillId="0" borderId="2" xfId="0" applyFont="1" applyBorder="1" applyAlignment="1" applyProtection="1">
      <alignment horizontal="center"/>
      <protection hidden="1"/>
    </xf>
    <xf numFmtId="0" fontId="43" fillId="0" borderId="6" xfId="0" applyFont="1" applyBorder="1" applyAlignment="1">
      <alignment wrapText="1"/>
    </xf>
    <xf numFmtId="0" fontId="0" fillId="0" borderId="0" xfId="0" applyAlignment="1">
      <alignment wrapText="1"/>
    </xf>
    <xf numFmtId="0" fontId="0" fillId="0" borderId="5" xfId="0" applyBorder="1" applyAlignment="1">
      <alignment wrapText="1"/>
    </xf>
    <xf numFmtId="0" fontId="10" fillId="0" borderId="6" xfId="0" applyFont="1" applyBorder="1" applyAlignment="1" applyProtection="1">
      <alignment horizontal="left" wrapText="1"/>
      <protection locked="0"/>
    </xf>
    <xf numFmtId="0" fontId="0" fillId="0" borderId="0" xfId="0" applyAlignment="1" applyProtection="1">
      <alignment horizontal="left" wrapText="1"/>
      <protection locked="0"/>
    </xf>
    <xf numFmtId="0" fontId="0" fillId="0" borderId="5" xfId="0" applyBorder="1" applyAlignment="1" applyProtection="1">
      <alignment horizontal="left" wrapText="1"/>
      <protection locked="0"/>
    </xf>
    <xf numFmtId="0" fontId="14" fillId="0" borderId="0" xfId="0" applyFont="1" applyAlignment="1">
      <alignment horizontal="center"/>
    </xf>
    <xf numFmtId="0" fontId="1" fillId="7" borderId="3" xfId="0" applyFont="1" applyFill="1" applyBorder="1" applyAlignment="1">
      <alignment horizontal="left"/>
    </xf>
    <xf numFmtId="0" fontId="1" fillId="7" borderId="4" xfId="0" applyFont="1" applyFill="1" applyBorder="1" applyAlignment="1">
      <alignment horizontal="left"/>
    </xf>
    <xf numFmtId="0" fontId="0" fillId="0" borderId="5" xfId="0" applyBorder="1" applyAlignment="1">
      <alignment horizontal="left" wrapText="1"/>
    </xf>
    <xf numFmtId="0" fontId="5" fillId="0" borderId="6" xfId="0" applyFont="1" applyBorder="1" applyAlignment="1">
      <alignment horizontal="left"/>
    </xf>
    <xf numFmtId="0" fontId="5" fillId="0" borderId="0" xfId="0" applyFont="1" applyAlignment="1">
      <alignment horizontal="left"/>
    </xf>
    <xf numFmtId="0" fontId="5" fillId="0" borderId="5" xfId="0" applyFont="1" applyBorder="1" applyAlignment="1">
      <alignment horizontal="left"/>
    </xf>
    <xf numFmtId="0" fontId="46" fillId="2" borderId="14"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46" fillId="2" borderId="4" xfId="0" applyFont="1" applyFill="1" applyBorder="1" applyAlignment="1">
      <alignment horizontal="left" vertical="center" wrapText="1"/>
    </xf>
    <xf numFmtId="0" fontId="47" fillId="0" borderId="8" xfId="0" applyFont="1" applyBorder="1" applyAlignment="1" applyProtection="1">
      <alignment horizontal="center" vertical="center" wrapText="1"/>
      <protection locked="0" hidden="1"/>
    </xf>
    <xf numFmtId="0" fontId="47" fillId="0" borderId="47" xfId="0" applyFont="1" applyBorder="1" applyAlignment="1" applyProtection="1">
      <alignment horizontal="center" vertical="center" wrapText="1"/>
      <protection locked="0" hidden="1"/>
    </xf>
    <xf numFmtId="0" fontId="47" fillId="0" borderId="1" xfId="0" applyFont="1" applyBorder="1" applyAlignment="1" applyProtection="1">
      <alignment horizontal="center" vertical="center" wrapText="1"/>
      <protection locked="0" hidden="1"/>
    </xf>
    <xf numFmtId="0" fontId="47" fillId="0" borderId="27" xfId="0" applyFont="1" applyBorder="1" applyAlignment="1" applyProtection="1">
      <alignment horizontal="center" vertical="center" wrapText="1"/>
      <protection locked="0" hidden="1"/>
    </xf>
    <xf numFmtId="0" fontId="47" fillId="0" borderId="9" xfId="0" applyFont="1" applyBorder="1" applyAlignment="1" applyProtection="1">
      <alignment horizontal="center" vertical="center" wrapText="1"/>
      <protection locked="0" hidden="1"/>
    </xf>
    <xf numFmtId="0" fontId="47" fillId="0" borderId="45" xfId="0" applyFont="1" applyBorder="1" applyAlignment="1" applyProtection="1">
      <alignment horizontal="center" vertical="center" wrapText="1"/>
      <protection locked="0" hidden="1"/>
    </xf>
    <xf numFmtId="0" fontId="47" fillId="0" borderId="1" xfId="0" applyFont="1" applyBorder="1" applyAlignment="1">
      <alignment horizontal="left" vertical="center" wrapText="1"/>
    </xf>
    <xf numFmtId="0" fontId="47" fillId="0" borderId="3" xfId="0" applyFont="1" applyBorder="1" applyAlignment="1">
      <alignment horizontal="left" vertical="center" wrapText="1"/>
    </xf>
    <xf numFmtId="0" fontId="47" fillId="0" borderId="14" xfId="0" applyFont="1" applyBorder="1" applyAlignment="1" applyProtection="1">
      <alignment horizontal="center" vertical="center" wrapText="1"/>
      <protection hidden="1"/>
    </xf>
    <xf numFmtId="0" fontId="47" fillId="0" borderId="12" xfId="0" applyFont="1" applyBorder="1" applyAlignment="1" applyProtection="1">
      <alignment horizontal="center" vertical="center" wrapText="1"/>
      <protection hidden="1"/>
    </xf>
    <xf numFmtId="0" fontId="51" fillId="2" borderId="0" xfId="0" applyFont="1" applyFill="1" applyAlignment="1">
      <alignment horizontal="left" wrapText="1"/>
    </xf>
    <xf numFmtId="0" fontId="50" fillId="7" borderId="31" xfId="0" applyFont="1" applyFill="1" applyBorder="1" applyAlignment="1">
      <alignment horizontal="center" wrapText="1"/>
    </xf>
    <xf numFmtId="0" fontId="50" fillId="7" borderId="32" xfId="0" applyFont="1" applyFill="1" applyBorder="1" applyAlignment="1">
      <alignment horizontal="center" wrapText="1"/>
    </xf>
    <xf numFmtId="0" fontId="50" fillId="7" borderId="33" xfId="0" applyFont="1" applyFill="1" applyBorder="1" applyAlignment="1">
      <alignment horizontal="center" wrapText="1"/>
    </xf>
    <xf numFmtId="0" fontId="50" fillId="7" borderId="34" xfId="0" applyFont="1" applyFill="1" applyBorder="1" applyAlignment="1">
      <alignment horizontal="center" wrapText="1"/>
    </xf>
    <xf numFmtId="0" fontId="50" fillId="7" borderId="35" xfId="0" applyFont="1" applyFill="1" applyBorder="1" applyAlignment="1">
      <alignment horizontal="center" wrapText="1"/>
    </xf>
    <xf numFmtId="0" fontId="50" fillId="7" borderId="36" xfId="0" applyFont="1" applyFill="1" applyBorder="1" applyAlignment="1">
      <alignment horizontal="center" wrapText="1"/>
    </xf>
    <xf numFmtId="0" fontId="47" fillId="0" borderId="3" xfId="0" applyFont="1" applyBorder="1" applyAlignment="1" applyProtection="1">
      <alignment horizontal="center" vertical="center" wrapText="1"/>
      <protection locked="0" hidden="1"/>
    </xf>
    <xf numFmtId="0" fontId="47" fillId="0" borderId="44" xfId="0" applyFont="1" applyBorder="1" applyAlignment="1" applyProtection="1">
      <alignment horizontal="center" vertical="center" wrapText="1"/>
      <protection locked="0" hidden="1"/>
    </xf>
    <xf numFmtId="0" fontId="47" fillId="0" borderId="0" xfId="0" applyFont="1" applyAlignment="1">
      <alignment horizontal="left" wrapText="1"/>
    </xf>
    <xf numFmtId="0" fontId="47" fillId="0" borderId="8" xfId="0" applyFont="1" applyBorder="1" applyAlignment="1">
      <alignment horizontal="left" vertical="center" wrapText="1"/>
    </xf>
    <xf numFmtId="0" fontId="47" fillId="0" borderId="14" xfId="0" applyFont="1" applyBorder="1" applyAlignment="1">
      <alignment horizontal="left" vertical="center" wrapText="1"/>
    </xf>
    <xf numFmtId="0" fontId="47" fillId="0" borderId="9" xfId="0" applyFont="1" applyBorder="1" applyAlignment="1">
      <alignment horizontal="left" vertical="center" wrapText="1"/>
    </xf>
    <xf numFmtId="0" fontId="47" fillId="0" borderId="10" xfId="0" applyFont="1" applyBorder="1" applyAlignment="1">
      <alignment horizontal="left" vertical="center" wrapText="1"/>
    </xf>
    <xf numFmtId="0" fontId="46" fillId="2" borderId="1" xfId="0" applyFont="1" applyFill="1" applyBorder="1" applyAlignment="1">
      <alignment horizontal="left" vertical="center" wrapText="1"/>
    </xf>
    <xf numFmtId="0" fontId="47" fillId="0" borderId="6" xfId="0" applyFont="1" applyBorder="1" applyAlignment="1">
      <alignment horizontal="left" wrapText="1"/>
    </xf>
    <xf numFmtId="0" fontId="46" fillId="0" borderId="0" xfId="0" applyFont="1" applyAlignment="1">
      <alignment horizontal="right" wrapText="1"/>
    </xf>
    <xf numFmtId="0" fontId="47" fillId="0" borderId="29" xfId="0" applyFont="1" applyBorder="1" applyAlignment="1">
      <alignment horizontal="left" vertical="center" wrapText="1"/>
    </xf>
    <xf numFmtId="0" fontId="47" fillId="0" borderId="41" xfId="0" applyFont="1" applyBorder="1" applyAlignment="1">
      <alignment horizontal="left" vertical="center" wrapText="1"/>
    </xf>
    <xf numFmtId="0" fontId="47" fillId="0" borderId="29" xfId="0" applyFont="1" applyBorder="1" applyAlignment="1" applyProtection="1">
      <alignment horizontal="center" vertical="center" wrapText="1"/>
      <protection locked="0" hidden="1"/>
    </xf>
    <xf numFmtId="0" fontId="47" fillId="0" borderId="30" xfId="0" applyFont="1" applyBorder="1" applyAlignment="1" applyProtection="1">
      <alignment horizontal="center" vertical="center" wrapText="1"/>
      <protection locked="0" hidden="1"/>
    </xf>
    <xf numFmtId="0" fontId="46" fillId="0" borderId="1" xfId="0" applyFont="1" applyBorder="1" applyAlignment="1" applyProtection="1">
      <alignment horizontal="center" wrapText="1"/>
      <protection hidden="1"/>
    </xf>
    <xf numFmtId="0" fontId="46" fillId="0" borderId="2" xfId="0" applyFont="1" applyBorder="1" applyAlignment="1" applyProtection="1">
      <alignment horizontal="center" wrapText="1"/>
      <protection hidden="1"/>
    </xf>
    <xf numFmtId="0" fontId="47" fillId="0" borderId="0" xfId="0" applyFont="1" applyAlignment="1">
      <alignment horizontal="center" wrapText="1"/>
    </xf>
    <xf numFmtId="9" fontId="46" fillId="0" borderId="2" xfId="3" applyFont="1" applyBorder="1" applyAlignment="1" applyProtection="1">
      <alignment horizontal="right" wrapText="1"/>
      <protection hidden="1"/>
    </xf>
    <xf numFmtId="9" fontId="0" fillId="0" borderId="2" xfId="3" applyFont="1" applyBorder="1" applyAlignment="1" applyProtection="1">
      <alignment wrapText="1"/>
    </xf>
    <xf numFmtId="0" fontId="25" fillId="0" borderId="1" xfId="0" applyFont="1" applyBorder="1" applyAlignment="1" applyProtection="1">
      <alignment horizontal="center" vertical="center"/>
      <protection locked="0" hidden="1"/>
    </xf>
    <xf numFmtId="0" fontId="25" fillId="0" borderId="1" xfId="0" applyFont="1" applyBorder="1" applyAlignment="1">
      <alignment horizontal="left" vertical="center" wrapText="1"/>
    </xf>
    <xf numFmtId="0" fontId="25" fillId="0" borderId="1" xfId="0" applyFont="1" applyBorder="1" applyAlignment="1">
      <alignment horizontal="left" wrapText="1"/>
    </xf>
    <xf numFmtId="0" fontId="25" fillId="7" borderId="1" xfId="0" applyFont="1" applyFill="1" applyBorder="1" applyAlignment="1" applyProtection="1">
      <alignment horizontal="center" vertical="center"/>
      <protection hidden="1"/>
    </xf>
    <xf numFmtId="0" fontId="3" fillId="2" borderId="0" xfId="0" applyFont="1" applyFill="1" applyAlignment="1">
      <alignment horizontal="left"/>
    </xf>
    <xf numFmtId="0" fontId="25" fillId="0" borderId="0" xfId="0" applyFont="1" applyAlignment="1">
      <alignment horizontal="left"/>
    </xf>
    <xf numFmtId="0" fontId="1" fillId="7" borderId="76" xfId="0" applyFont="1" applyFill="1" applyBorder="1" applyAlignment="1">
      <alignment horizontal="center" wrapText="1"/>
    </xf>
    <xf numFmtId="0" fontId="1" fillId="7" borderId="32" xfId="0" applyFont="1" applyFill="1" applyBorder="1" applyAlignment="1">
      <alignment horizontal="center" wrapText="1"/>
    </xf>
    <xf numFmtId="0" fontId="1" fillId="7" borderId="0" xfId="0" applyFont="1" applyFill="1" applyAlignment="1">
      <alignment horizontal="center" wrapText="1"/>
    </xf>
    <xf numFmtId="0" fontId="1" fillId="7" borderId="34" xfId="0" applyFont="1" applyFill="1" applyBorder="1" applyAlignment="1">
      <alignment horizontal="center" wrapText="1"/>
    </xf>
    <xf numFmtId="0" fontId="1" fillId="7" borderId="72" xfId="0" applyFont="1" applyFill="1" applyBorder="1" applyAlignment="1">
      <alignment horizontal="center" wrapText="1"/>
    </xf>
    <xf numFmtId="0" fontId="1" fillId="7" borderId="36" xfId="0" applyFont="1" applyFill="1" applyBorder="1" applyAlignment="1">
      <alignment horizontal="center" wrapText="1"/>
    </xf>
    <xf numFmtId="0" fontId="27" fillId="2" borderId="1" xfId="0" applyFont="1" applyFill="1" applyBorder="1" applyAlignment="1">
      <alignment horizontal="left"/>
    </xf>
    <xf numFmtId="0" fontId="27" fillId="2" borderId="3" xfId="0" applyFont="1" applyFill="1" applyBorder="1" applyAlignment="1">
      <alignment horizontal="left"/>
    </xf>
    <xf numFmtId="0" fontId="27" fillId="0" borderId="58" xfId="0" applyFont="1" applyBorder="1" applyAlignment="1">
      <alignment horizontal="left"/>
    </xf>
    <xf numFmtId="0" fontId="27" fillId="0" borderId="59" xfId="0" applyFont="1" applyBorder="1" applyAlignment="1">
      <alignment horizontal="left"/>
    </xf>
    <xf numFmtId="0" fontId="25" fillId="0" borderId="29" xfId="0" applyFont="1" applyBorder="1" applyAlignment="1" applyProtection="1">
      <alignment horizontal="center" vertical="center"/>
      <protection locked="0" hidden="1"/>
    </xf>
    <xf numFmtId="0" fontId="25" fillId="0" borderId="1" xfId="0" applyFont="1" applyBorder="1" applyAlignment="1">
      <alignment horizontal="left"/>
    </xf>
    <xf numFmtId="0" fontId="27" fillId="0" borderId="2" xfId="0" applyFont="1" applyBorder="1" applyAlignment="1" applyProtection="1">
      <alignment horizontal="center"/>
      <protection hidden="1"/>
    </xf>
    <xf numFmtId="0" fontId="25" fillId="0" borderId="6" xfId="0" applyFont="1" applyBorder="1" applyAlignment="1">
      <alignment horizontal="left"/>
    </xf>
    <xf numFmtId="0" fontId="27" fillId="0" borderId="0" xfId="0" applyFont="1" applyAlignment="1">
      <alignment horizontal="right"/>
    </xf>
    <xf numFmtId="0" fontId="25" fillId="0" borderId="0" xfId="0" applyFont="1" applyAlignment="1">
      <alignment horizontal="center"/>
    </xf>
    <xf numFmtId="0" fontId="25" fillId="0" borderId="1" xfId="0" applyFont="1" applyBorder="1" applyAlignment="1">
      <alignment horizontal="left" vertical="center"/>
    </xf>
    <xf numFmtId="0" fontId="25" fillId="2" borderId="0" xfId="0" applyFont="1" applyFill="1" applyAlignment="1">
      <alignment horizontal="center"/>
    </xf>
    <xf numFmtId="0" fontId="25" fillId="0" borderId="0" xfId="0" applyFont="1"/>
    <xf numFmtId="0" fontId="25" fillId="0" borderId="29" xfId="0" applyFont="1" applyBorder="1" applyAlignment="1">
      <alignment horizontal="left" vertical="center" wrapText="1"/>
    </xf>
    <xf numFmtId="0" fontId="1" fillId="7" borderId="33" xfId="0" applyFont="1" applyFill="1" applyBorder="1" applyAlignment="1">
      <alignment horizontal="center" wrapText="1"/>
    </xf>
    <xf numFmtId="0" fontId="1" fillId="7" borderId="31" xfId="0" applyFont="1" applyFill="1" applyBorder="1" applyAlignment="1">
      <alignment horizontal="center" wrapText="1"/>
    </xf>
    <xf numFmtId="0" fontId="25" fillId="0" borderId="3" xfId="0" applyFont="1" applyBorder="1" applyAlignment="1" applyProtection="1">
      <alignment horizontal="center" vertical="center"/>
      <protection locked="0" hidden="1"/>
    </xf>
    <xf numFmtId="0" fontId="25" fillId="0" borderId="44" xfId="0" applyFont="1" applyBorder="1" applyAlignment="1" applyProtection="1">
      <alignment horizontal="center" vertical="center"/>
      <protection locked="0" hidden="1"/>
    </xf>
    <xf numFmtId="0" fontId="1" fillId="7" borderId="35" xfId="0" applyFont="1" applyFill="1" applyBorder="1" applyAlignment="1">
      <alignment horizontal="center" wrapText="1"/>
    </xf>
    <xf numFmtId="0" fontId="27" fillId="2" borderId="0" xfId="0" applyFont="1" applyFill="1" applyAlignment="1">
      <alignment horizontal="left"/>
    </xf>
    <xf numFmtId="0" fontId="25" fillId="0" borderId="3"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5" fillId="0" borderId="6"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xf>
    <xf numFmtId="0" fontId="25" fillId="0" borderId="0" xfId="0" applyFont="1" applyAlignment="1">
      <alignment horizontal="left" vertical="center"/>
    </xf>
    <xf numFmtId="0" fontId="25" fillId="4" borderId="3" xfId="0" applyFont="1" applyFill="1" applyBorder="1" applyAlignment="1" applyProtection="1">
      <alignment horizontal="center" vertical="center"/>
      <protection hidden="1"/>
    </xf>
    <xf numFmtId="0" fontId="25" fillId="4" borderId="13" xfId="0" applyFont="1" applyFill="1" applyBorder="1" applyAlignment="1" applyProtection="1">
      <alignment horizontal="center" vertical="center"/>
      <protection hidden="1"/>
    </xf>
    <xf numFmtId="0" fontId="25" fillId="0" borderId="0" xfId="0" applyFont="1" applyAlignment="1">
      <alignment horizontal="right"/>
    </xf>
    <xf numFmtId="0" fontId="25" fillId="0" borderId="41" xfId="0" applyFont="1" applyBorder="1" applyAlignment="1" applyProtection="1">
      <alignment horizontal="center" vertical="center"/>
      <protection locked="0" hidden="1"/>
    </xf>
    <xf numFmtId="0" fontId="25" fillId="0" borderId="84" xfId="0" applyFont="1" applyBorder="1" applyAlignment="1" applyProtection="1">
      <alignment horizontal="center" vertical="center"/>
      <protection locked="0" hidden="1"/>
    </xf>
    <xf numFmtId="0" fontId="25" fillId="0" borderId="41" xfId="0" applyFont="1" applyBorder="1" applyAlignment="1" applyProtection="1">
      <alignment horizontal="center" vertical="center"/>
      <protection locked="0"/>
    </xf>
    <xf numFmtId="0" fontId="25" fillId="0" borderId="75" xfId="0" applyFont="1" applyBorder="1" applyAlignment="1" applyProtection="1">
      <alignment horizontal="center" vertical="center"/>
      <protection locked="0"/>
    </xf>
    <xf numFmtId="9" fontId="27" fillId="0" borderId="2" xfId="3" applyFont="1" applyBorder="1" applyAlignment="1" applyProtection="1">
      <protection hidden="1"/>
    </xf>
    <xf numFmtId="0" fontId="0" fillId="0" borderId="2" xfId="0" applyBorder="1"/>
    <xf numFmtId="0" fontId="25" fillId="0" borderId="13" xfId="0" applyFont="1" applyBorder="1" applyAlignment="1" applyProtection="1">
      <alignment horizontal="center" vertical="center"/>
      <protection locked="0" hidden="1"/>
    </xf>
    <xf numFmtId="0" fontId="25" fillId="0" borderId="3" xfId="0" applyFont="1" applyBorder="1" applyAlignment="1" applyProtection="1">
      <alignment horizontal="center"/>
      <protection locked="0" hidden="1"/>
    </xf>
    <xf numFmtId="0" fontId="25" fillId="0" borderId="44" xfId="0" applyFont="1" applyBorder="1" applyAlignment="1" applyProtection="1">
      <alignment horizontal="center"/>
      <protection locked="0" hidden="1"/>
    </xf>
    <xf numFmtId="0" fontId="25" fillId="0" borderId="13" xfId="0" applyFont="1" applyBorder="1" applyAlignment="1" applyProtection="1">
      <alignment horizontal="center"/>
      <protection locked="0" hidden="1"/>
    </xf>
    <xf numFmtId="0" fontId="25" fillId="5" borderId="3" xfId="0" applyFont="1" applyFill="1" applyBorder="1" applyAlignment="1" applyProtection="1">
      <alignment horizontal="center" vertical="center"/>
      <protection hidden="1"/>
    </xf>
    <xf numFmtId="0" fontId="25" fillId="0" borderId="13" xfId="0" applyFont="1" applyBorder="1" applyAlignment="1">
      <alignment horizontal="center" vertical="center"/>
    </xf>
    <xf numFmtId="0" fontId="25" fillId="5" borderId="3" xfId="0" applyFont="1" applyFill="1" applyBorder="1" applyProtection="1">
      <protection hidden="1"/>
    </xf>
    <xf numFmtId="0" fontId="25" fillId="0" borderId="44" xfId="0" applyFont="1" applyBorder="1"/>
    <xf numFmtId="9" fontId="27" fillId="0" borderId="2" xfId="3" applyFont="1" applyBorder="1" applyAlignment="1" applyProtection="1">
      <alignment horizontal="right"/>
      <protection hidden="1"/>
    </xf>
    <xf numFmtId="9" fontId="0" fillId="0" borderId="2" xfId="3" applyFont="1" applyBorder="1" applyAlignment="1"/>
    <xf numFmtId="0" fontId="25" fillId="0" borderId="6" xfId="0" applyFont="1" applyBorder="1" applyAlignment="1">
      <alignment horizontal="left" wrapText="1"/>
    </xf>
    <xf numFmtId="0" fontId="25" fillId="0" borderId="0" xfId="0" applyFont="1" applyAlignment="1">
      <alignment horizontal="left" wrapText="1"/>
    </xf>
    <xf numFmtId="0" fontId="25" fillId="0" borderId="75" xfId="0" applyFont="1" applyBorder="1" applyAlignment="1" applyProtection="1">
      <alignment horizontal="center" vertical="center"/>
      <protection locked="0" hidden="1"/>
    </xf>
    <xf numFmtId="0" fontId="10" fillId="0" borderId="6" xfId="0" applyFont="1" applyBorder="1" applyAlignment="1">
      <alignment horizontal="left"/>
    </xf>
    <xf numFmtId="0" fontId="10" fillId="0" borderId="0" xfId="0" applyFont="1" applyAlignment="1">
      <alignment horizontal="left"/>
    </xf>
    <xf numFmtId="0" fontId="6" fillId="0" borderId="3"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1" fillId="2" borderId="0" xfId="0" applyFont="1" applyFill="1" applyAlignment="1">
      <alignment horizontal="left"/>
    </xf>
    <xf numFmtId="0" fontId="6" fillId="0" borderId="41"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4" fillId="2" borderId="0" xfId="0" applyFont="1" applyFill="1" applyAlignment="1">
      <alignment horizontal="center"/>
    </xf>
    <xf numFmtId="0" fontId="6" fillId="5" borderId="3" xfId="0" applyFont="1" applyFill="1" applyBorder="1" applyAlignment="1">
      <alignment horizontal="center" vertical="center"/>
    </xf>
    <xf numFmtId="0" fontId="6" fillId="0" borderId="13" xfId="0" applyFont="1" applyBorder="1" applyAlignment="1">
      <alignment horizontal="center" vertical="center"/>
    </xf>
    <xf numFmtId="0" fontId="6" fillId="0" borderId="44" xfId="0" applyFont="1" applyBorder="1" applyAlignment="1">
      <alignment horizontal="center" vertical="center"/>
    </xf>
    <xf numFmtId="9" fontId="1" fillId="0" borderId="2" xfId="3" applyFont="1" applyBorder="1" applyAlignment="1" applyProtection="1">
      <alignment horizontal="right"/>
      <protection hidden="1"/>
    </xf>
    <xf numFmtId="0" fontId="11" fillId="2" borderId="0" xfId="0" applyFont="1" applyFill="1" applyAlignment="1">
      <alignment horizontal="left"/>
    </xf>
    <xf numFmtId="0" fontId="6" fillId="0" borderId="0" xfId="0" applyFont="1" applyAlignment="1">
      <alignment horizontal="left"/>
    </xf>
    <xf numFmtId="0" fontId="46" fillId="7" borderId="31" xfId="0" applyFont="1" applyFill="1" applyBorder="1" applyAlignment="1">
      <alignment horizontal="center" wrapText="1"/>
    </xf>
    <xf numFmtId="0" fontId="46" fillId="7" borderId="32" xfId="0" applyFont="1" applyFill="1" applyBorder="1" applyAlignment="1">
      <alignment horizontal="center" wrapText="1"/>
    </xf>
    <xf numFmtId="0" fontId="46" fillId="7" borderId="33" xfId="0" applyFont="1" applyFill="1" applyBorder="1" applyAlignment="1">
      <alignment horizontal="center" wrapText="1"/>
    </xf>
    <xf numFmtId="0" fontId="46" fillId="7" borderId="34" xfId="0" applyFont="1" applyFill="1" applyBorder="1" applyAlignment="1">
      <alignment horizontal="center" wrapText="1"/>
    </xf>
    <xf numFmtId="0" fontId="46" fillId="7" borderId="35" xfId="0" applyFont="1" applyFill="1" applyBorder="1" applyAlignment="1">
      <alignment horizontal="center" wrapText="1"/>
    </xf>
    <xf numFmtId="0" fontId="46" fillId="7" borderId="36" xfId="0" applyFont="1" applyFill="1" applyBorder="1" applyAlignment="1">
      <alignment horizontal="center" wrapText="1"/>
    </xf>
    <xf numFmtId="0" fontId="6" fillId="0" borderId="3"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1" fillId="2" borderId="65" xfId="0" applyFont="1" applyFill="1" applyBorder="1" applyAlignment="1">
      <alignment horizontal="center" vertical="center"/>
    </xf>
    <xf numFmtId="0" fontId="0" fillId="0" borderId="52" xfId="0" applyBorder="1" applyAlignment="1">
      <alignment horizontal="center" vertical="center"/>
    </xf>
    <xf numFmtId="0" fontId="0" fillId="0" borderId="40" xfId="0" applyBorder="1" applyAlignment="1">
      <alignment horizontal="center" vertical="center"/>
    </xf>
    <xf numFmtId="0" fontId="6" fillId="5" borderId="3" xfId="0" applyFont="1" applyFill="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44" xfId="0" applyFont="1" applyBorder="1" applyAlignment="1" applyProtection="1">
      <alignment horizontal="center" vertical="center"/>
      <protection hidden="1"/>
    </xf>
    <xf numFmtId="0" fontId="1" fillId="2" borderId="0" xfId="0" applyFont="1" applyFill="1" applyAlignment="1">
      <alignment horizontal="left" wrapText="1"/>
    </xf>
    <xf numFmtId="0" fontId="48" fillId="2" borderId="42" xfId="0" applyFont="1" applyFill="1" applyBorder="1" applyAlignment="1">
      <alignment horizontal="right" vertical="center" wrapText="1"/>
    </xf>
    <xf numFmtId="0" fontId="6" fillId="0" borderId="1"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48" fillId="5" borderId="1" xfId="0" applyFont="1" applyFill="1" applyBorder="1" applyAlignment="1" applyProtection="1">
      <alignment horizontal="right" vertical="center" wrapText="1"/>
      <protection hidden="1"/>
    </xf>
    <xf numFmtId="0" fontId="6" fillId="0" borderId="27" xfId="0" applyFont="1" applyBorder="1" applyAlignment="1" applyProtection="1">
      <alignment horizontal="right" vertical="center" wrapText="1"/>
      <protection hidden="1"/>
    </xf>
    <xf numFmtId="0" fontId="6" fillId="0" borderId="1" xfId="0" applyFont="1" applyBorder="1" applyAlignment="1" applyProtection="1">
      <alignment horizontal="right" vertical="center" wrapText="1"/>
      <protection hidden="1"/>
    </xf>
    <xf numFmtId="0" fontId="48" fillId="2" borderId="31" xfId="0" applyFont="1" applyFill="1" applyBorder="1" applyAlignment="1">
      <alignment horizontal="right" vertical="center" wrapText="1"/>
    </xf>
    <xf numFmtId="0" fontId="0" fillId="0" borderId="74" xfId="0" applyBorder="1" applyAlignment="1">
      <alignment horizontal="right" vertical="center" wrapText="1"/>
    </xf>
    <xf numFmtId="0" fontId="48" fillId="2" borderId="1" xfId="0" applyFont="1" applyFill="1" applyBorder="1" applyAlignment="1">
      <alignment horizontal="right" vertical="center" wrapText="1"/>
    </xf>
    <xf numFmtId="0" fontId="0" fillId="0" borderId="1" xfId="0" applyBorder="1" applyAlignment="1">
      <alignment horizontal="right" vertical="center" wrapText="1"/>
    </xf>
    <xf numFmtId="0" fontId="0" fillId="0" borderId="3" xfId="0" applyBorder="1" applyAlignment="1">
      <alignment horizontal="right" vertical="center" wrapText="1"/>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1"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3" xfId="0" applyFont="1" applyBorder="1" applyAlignment="1" applyProtection="1">
      <alignment horizontal="right" vertical="center" wrapText="1"/>
      <protection hidden="1"/>
    </xf>
    <xf numFmtId="0" fontId="0" fillId="0" borderId="32" xfId="0" applyBorder="1" applyAlignment="1">
      <alignment horizontal="right" vertical="center" wrapText="1"/>
    </xf>
    <xf numFmtId="0" fontId="6" fillId="0" borderId="58" xfId="0" applyFont="1" applyBorder="1" applyAlignment="1" applyProtection="1">
      <alignment horizontal="center" vertical="center"/>
      <protection locked="0"/>
    </xf>
    <xf numFmtId="0" fontId="6" fillId="0" borderId="29" xfId="0" applyFont="1" applyBorder="1" applyAlignment="1" applyProtection="1">
      <alignment horizontal="center"/>
      <protection locked="0"/>
    </xf>
    <xf numFmtId="0" fontId="6" fillId="0" borderId="41" xfId="0" applyFont="1" applyBorder="1" applyAlignment="1" applyProtection="1">
      <alignment horizontal="center"/>
      <protection locked="0"/>
    </xf>
    <xf numFmtId="0" fontId="0" fillId="2"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6" xfId="0" applyBorder="1" applyAlignment="1" applyProtection="1">
      <alignment horizontal="center" vertical="center"/>
      <protection locked="0" hidden="1"/>
    </xf>
    <xf numFmtId="0" fontId="0" fillId="0" borderId="5" xfId="0" applyBorder="1" applyAlignment="1" applyProtection="1">
      <alignment horizontal="center" vertical="center"/>
      <protection locked="0" hidden="1"/>
    </xf>
    <xf numFmtId="0" fontId="0" fillId="0" borderId="34" xfId="0" applyBorder="1" applyAlignment="1" applyProtection="1">
      <alignment horizontal="center" vertical="center"/>
      <protection locked="0" hidden="1"/>
    </xf>
    <xf numFmtId="0" fontId="46" fillId="7" borderId="0" xfId="0" applyFont="1" applyFill="1" applyAlignment="1">
      <alignment horizontal="center" wrapText="1"/>
    </xf>
    <xf numFmtId="0" fontId="46" fillId="7" borderId="72" xfId="0" applyFont="1" applyFill="1" applyBorder="1" applyAlignment="1">
      <alignment horizontal="center" wrapText="1"/>
    </xf>
    <xf numFmtId="0" fontId="0" fillId="0" borderId="14" xfId="0" applyBorder="1" applyAlignment="1" applyProtection="1">
      <alignment horizontal="center" vertical="center"/>
      <protection locked="0" hidden="1"/>
    </xf>
    <xf numFmtId="0" fontId="0" fillId="0" borderId="12" xfId="0" applyBorder="1" applyAlignment="1" applyProtection="1">
      <alignment horizontal="center" vertical="center"/>
      <protection locked="0" hidden="1"/>
    </xf>
    <xf numFmtId="0" fontId="0" fillId="0" borderId="43" xfId="0" applyBorder="1" applyAlignment="1" applyProtection="1">
      <alignment horizontal="center" vertical="center"/>
      <protection locked="0" hidden="1"/>
    </xf>
    <xf numFmtId="0" fontId="0" fillId="0" borderId="63" xfId="0" applyBorder="1" applyAlignment="1" applyProtection="1">
      <alignment horizontal="center" vertical="center"/>
      <protection locked="0" hidden="1"/>
    </xf>
    <xf numFmtId="0" fontId="0" fillId="0" borderId="64" xfId="0" applyBorder="1" applyAlignment="1" applyProtection="1">
      <alignment horizontal="center" vertical="center"/>
      <protection locked="0" hidden="1"/>
    </xf>
    <xf numFmtId="0" fontId="0" fillId="0" borderId="36" xfId="0"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6" fillId="0" borderId="4" xfId="0" applyFont="1" applyBorder="1" applyAlignment="1" applyProtection="1">
      <alignment horizontal="center" vertical="center"/>
      <protection locked="0" hidden="1"/>
    </xf>
    <xf numFmtId="0" fontId="0" fillId="0" borderId="1" xfId="0" applyBorder="1" applyAlignment="1" applyProtection="1">
      <alignment horizontal="center"/>
      <protection locked="0"/>
    </xf>
    <xf numFmtId="0" fontId="6" fillId="5" borderId="1" xfId="0" applyFont="1" applyFill="1" applyBorder="1" applyAlignment="1" applyProtection="1">
      <alignment vertical="center"/>
      <protection locked="0" hidden="1"/>
    </xf>
    <xf numFmtId="0" fontId="6" fillId="0" borderId="1" xfId="0" applyFont="1" applyBorder="1" applyAlignment="1" applyProtection="1">
      <alignment vertical="center"/>
      <protection locked="0"/>
    </xf>
    <xf numFmtId="0" fontId="6" fillId="5" borderId="3" xfId="0" applyFont="1" applyFill="1" applyBorder="1" applyAlignment="1" applyProtection="1">
      <alignment vertical="center"/>
      <protection locked="0" hidden="1"/>
    </xf>
    <xf numFmtId="0" fontId="6" fillId="0" borderId="4" xfId="0" applyFont="1" applyBorder="1" applyAlignment="1" applyProtection="1">
      <alignment vertical="center"/>
      <protection locked="0"/>
    </xf>
    <xf numFmtId="0" fontId="6" fillId="0" borderId="58" xfId="0" applyFont="1" applyBorder="1" applyAlignment="1" applyProtection="1">
      <alignment horizontal="center" vertical="center"/>
      <protection locked="0" hidden="1"/>
    </xf>
    <xf numFmtId="0" fontId="6" fillId="0" borderId="59" xfId="0" applyFont="1" applyBorder="1" applyAlignment="1" applyProtection="1">
      <alignment horizontal="center" vertical="center"/>
      <protection locked="0" hidden="1"/>
    </xf>
    <xf numFmtId="0" fontId="6" fillId="0" borderId="70" xfId="0" applyFont="1" applyBorder="1" applyAlignment="1" applyProtection="1">
      <alignment horizontal="center" vertical="center"/>
      <protection locked="0" hidden="1"/>
    </xf>
    <xf numFmtId="0" fontId="6" fillId="5" borderId="1"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0" fillId="0" borderId="72" xfId="0" applyBorder="1" applyAlignment="1" applyProtection="1">
      <alignment horizontal="center" vertical="center"/>
      <protection locked="0" hidden="1"/>
    </xf>
    <xf numFmtId="0" fontId="6" fillId="4" borderId="1" xfId="0" applyFont="1" applyFill="1" applyBorder="1" applyAlignment="1" applyProtection="1">
      <alignment horizontal="center" vertical="center"/>
      <protection locked="0"/>
    </xf>
    <xf numFmtId="0" fontId="46" fillId="7" borderId="6" xfId="0" applyFont="1" applyFill="1" applyBorder="1" applyAlignment="1">
      <alignment horizontal="center" wrapText="1"/>
    </xf>
    <xf numFmtId="0" fontId="46" fillId="7" borderId="5" xfId="0" applyFont="1" applyFill="1" applyBorder="1" applyAlignment="1">
      <alignment horizontal="center" wrapText="1"/>
    </xf>
    <xf numFmtId="0" fontId="46" fillId="7" borderId="81" xfId="0" applyFont="1" applyFill="1" applyBorder="1" applyAlignment="1">
      <alignment horizontal="center" wrapText="1"/>
    </xf>
    <xf numFmtId="0" fontId="46" fillId="7" borderId="74" xfId="0" applyFont="1" applyFill="1" applyBorder="1" applyAlignment="1">
      <alignment horizontal="center" wrapText="1"/>
    </xf>
    <xf numFmtId="0" fontId="46" fillId="7" borderId="76" xfId="0" applyFont="1" applyFill="1" applyBorder="1" applyAlignment="1">
      <alignment horizontal="center" wrapText="1"/>
    </xf>
    <xf numFmtId="0" fontId="46" fillId="7" borderId="63" xfId="0" applyFont="1" applyFill="1" applyBorder="1" applyAlignment="1">
      <alignment horizontal="center" wrapText="1"/>
    </xf>
    <xf numFmtId="0" fontId="46" fillId="7" borderId="64" xfId="0" applyFont="1" applyFill="1" applyBorder="1" applyAlignment="1">
      <alignment horizontal="center" wrapText="1"/>
    </xf>
    <xf numFmtId="0" fontId="6" fillId="0" borderId="4" xfId="0" applyFont="1" applyBorder="1" applyAlignment="1" applyProtection="1">
      <alignment horizontal="center" vertical="center"/>
      <protection locked="0"/>
    </xf>
    <xf numFmtId="0" fontId="6" fillId="0" borderId="86" xfId="0" applyFont="1" applyBorder="1" applyAlignment="1" applyProtection="1">
      <alignment horizontal="center" vertical="center"/>
      <protection locked="0"/>
    </xf>
    <xf numFmtId="0" fontId="6" fillId="0" borderId="13" xfId="0" applyFont="1" applyBorder="1" applyAlignment="1">
      <alignment horizontal="center"/>
    </xf>
    <xf numFmtId="0" fontId="6" fillId="5" borderId="3" xfId="0" applyFont="1" applyFill="1" applyBorder="1"/>
    <xf numFmtId="0" fontId="6" fillId="0" borderId="4" xfId="0" applyFont="1" applyBorder="1"/>
    <xf numFmtId="0" fontId="0" fillId="0" borderId="5" xfId="0" applyBorder="1"/>
    <xf numFmtId="0" fontId="6" fillId="0" borderId="14"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0" fillId="0" borderId="6"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6" fillId="5" borderId="3" xfId="0" applyFont="1" applyFill="1" applyBorder="1" applyProtection="1">
      <protection hidden="1"/>
    </xf>
    <xf numFmtId="0" fontId="6" fillId="0" borderId="4" xfId="0" applyFont="1" applyBorder="1" applyProtection="1">
      <protection hidden="1"/>
    </xf>
    <xf numFmtId="0" fontId="6" fillId="0" borderId="13" xfId="0" applyFont="1" applyBorder="1" applyProtection="1">
      <protection hidden="1"/>
    </xf>
    <xf numFmtId="0" fontId="6" fillId="4" borderId="3" xfId="0"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protection hidden="1"/>
    </xf>
    <xf numFmtId="0" fontId="6" fillId="4" borderId="14" xfId="0" applyFont="1" applyFill="1" applyBorder="1" applyAlignment="1" applyProtection="1">
      <alignment horizontal="center" vertical="center"/>
      <protection hidden="1"/>
    </xf>
    <xf numFmtId="0" fontId="6" fillId="4" borderId="12" xfId="0" applyFont="1" applyFill="1" applyBorder="1" applyAlignment="1" applyProtection="1">
      <alignment horizontal="center" vertical="center"/>
      <protection hidden="1"/>
    </xf>
    <xf numFmtId="0" fontId="6" fillId="0" borderId="43" xfId="0" applyFont="1" applyBorder="1" applyAlignment="1" applyProtection="1">
      <alignment horizontal="center" vertical="center"/>
      <protection locked="0"/>
    </xf>
    <xf numFmtId="0" fontId="10" fillId="0" borderId="5" xfId="0" applyFont="1" applyBorder="1" applyAlignment="1">
      <alignment horizontal="left"/>
    </xf>
    <xf numFmtId="0" fontId="44" fillId="0" borderId="6" xfId="0" applyFont="1" applyBorder="1" applyAlignment="1" applyProtection="1">
      <alignment horizontal="left"/>
      <protection locked="0"/>
    </xf>
    <xf numFmtId="0" fontId="44" fillId="0" borderId="0" xfId="0" applyFont="1" applyAlignment="1" applyProtection="1">
      <alignment horizontal="left"/>
      <protection locked="0"/>
    </xf>
    <xf numFmtId="0" fontId="44" fillId="0" borderId="5" xfId="0" applyFont="1" applyBorder="1" applyAlignment="1" applyProtection="1">
      <alignment horizontal="left"/>
      <protection locked="0"/>
    </xf>
    <xf numFmtId="0" fontId="0" fillId="0" borderId="14"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14" xfId="0" applyBorder="1" applyAlignment="1" applyProtection="1">
      <alignment horizontal="center"/>
      <protection locked="0" hidden="1"/>
    </xf>
    <xf numFmtId="0" fontId="0" fillId="0" borderId="2" xfId="0" applyBorder="1" applyAlignment="1" applyProtection="1">
      <alignment horizontal="center"/>
      <protection locked="0" hidden="1"/>
    </xf>
    <xf numFmtId="0" fontId="1" fillId="0" borderId="14" xfId="0" applyFont="1" applyBorder="1" applyAlignment="1">
      <alignment horizontal="center"/>
    </xf>
    <xf numFmtId="0" fontId="1" fillId="0" borderId="12" xfId="0" applyFont="1" applyBorder="1" applyAlignment="1">
      <alignment horizontal="center"/>
    </xf>
    <xf numFmtId="0" fontId="1" fillId="2" borderId="5" xfId="0" applyFont="1" applyFill="1" applyBorder="1" applyAlignment="1">
      <alignment horizontal="left"/>
    </xf>
    <xf numFmtId="0" fontId="6" fillId="0" borderId="0" xfId="0" applyFont="1" applyAlignment="1" applyProtection="1">
      <alignment horizontal="left"/>
      <protection locked="0"/>
    </xf>
    <xf numFmtId="0" fontId="6" fillId="0" borderId="5" xfId="0" applyFont="1" applyBorder="1" applyAlignment="1" applyProtection="1">
      <alignment horizontal="left"/>
      <protection locked="0"/>
    </xf>
    <xf numFmtId="0" fontId="1" fillId="0" borderId="6" xfId="0" applyFont="1" applyBorder="1" applyAlignment="1">
      <alignment horizontal="center"/>
    </xf>
    <xf numFmtId="0" fontId="1" fillId="0" borderId="5"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11" fontId="6" fillId="0" borderId="14" xfId="2" applyNumberFormat="1" applyBorder="1" applyProtection="1">
      <protection locked="0"/>
    </xf>
    <xf numFmtId="11" fontId="6" fillId="0" borderId="12" xfId="2" applyNumberFormat="1" applyBorder="1" applyProtection="1">
      <protection locked="0"/>
    </xf>
    <xf numFmtId="0" fontId="6" fillId="0" borderId="0" xfId="2" applyAlignment="1">
      <alignment horizontal="center"/>
    </xf>
    <xf numFmtId="0" fontId="10" fillId="0" borderId="6" xfId="2" applyFont="1" applyBorder="1" applyAlignment="1">
      <alignment horizontal="left"/>
    </xf>
    <xf numFmtId="0" fontId="10" fillId="0" borderId="0" xfId="2" applyFont="1" applyAlignment="1">
      <alignment horizontal="left"/>
    </xf>
    <xf numFmtId="0" fontId="10" fillId="0" borderId="5" xfId="2" applyFont="1" applyBorder="1" applyAlignment="1">
      <alignment horizontal="left"/>
    </xf>
    <xf numFmtId="0" fontId="10" fillId="0" borderId="14" xfId="2" applyFont="1" applyBorder="1" applyAlignment="1">
      <alignment horizontal="left"/>
    </xf>
    <xf numFmtId="0" fontId="10" fillId="0" borderId="2" xfId="2" applyFont="1" applyBorder="1" applyAlignment="1">
      <alignment horizontal="left"/>
    </xf>
    <xf numFmtId="0" fontId="10" fillId="0" borderId="12" xfId="2" applyFont="1" applyBorder="1" applyAlignment="1">
      <alignment horizontal="left"/>
    </xf>
    <xf numFmtId="0" fontId="15" fillId="0" borderId="0" xfId="1" applyAlignment="1" applyProtection="1">
      <alignment horizontal="center"/>
    </xf>
    <xf numFmtId="0" fontId="4" fillId="2" borderId="0" xfId="2" applyFont="1" applyFill="1" applyAlignment="1">
      <alignment horizontal="center"/>
    </xf>
    <xf numFmtId="0" fontId="1" fillId="2" borderId="16" xfId="2" applyFont="1" applyFill="1" applyBorder="1" applyAlignment="1">
      <alignment horizontal="left"/>
    </xf>
    <xf numFmtId="0" fontId="6" fillId="0" borderId="0" xfId="2" applyAlignment="1">
      <alignment horizontal="left"/>
    </xf>
    <xf numFmtId="0" fontId="6" fillId="0" borderId="5" xfId="2" applyBorder="1" applyAlignment="1">
      <alignment horizontal="left"/>
    </xf>
    <xf numFmtId="0" fontId="59" fillId="0" borderId="0" xfId="2" applyFont="1" applyAlignment="1">
      <alignment horizontal="right"/>
    </xf>
    <xf numFmtId="0" fontId="59" fillId="0" borderId="2" xfId="2" applyFont="1" applyBorder="1" applyAlignment="1" applyProtection="1">
      <alignment horizontal="center"/>
      <protection hidden="1"/>
    </xf>
    <xf numFmtId="0" fontId="58" fillId="0" borderId="0" xfId="2" applyFont="1" applyAlignment="1">
      <alignment horizontal="right"/>
    </xf>
    <xf numFmtId="0" fontId="58" fillId="0" borderId="0" xfId="2" applyFont="1" applyAlignment="1">
      <alignment horizontal="left"/>
    </xf>
    <xf numFmtId="0" fontId="58" fillId="2" borderId="0" xfId="2" applyFont="1" applyFill="1" applyAlignment="1">
      <alignment horizontal="center"/>
    </xf>
    <xf numFmtId="0" fontId="58" fillId="0" borderId="6" xfId="2" applyFont="1" applyBorder="1" applyAlignment="1">
      <alignment horizontal="left"/>
    </xf>
    <xf numFmtId="9" fontId="59" fillId="0" borderId="2" xfId="3" applyFont="1" applyBorder="1" applyAlignment="1" applyProtection="1">
      <alignment horizontal="center"/>
      <protection hidden="1"/>
    </xf>
    <xf numFmtId="9" fontId="58" fillId="0" borderId="2" xfId="3" applyFont="1" applyBorder="1" applyAlignment="1">
      <alignment horizontal="center"/>
    </xf>
    <xf numFmtId="0" fontId="11" fillId="2" borderId="0" xfId="2" applyFont="1" applyFill="1" applyAlignment="1">
      <alignment horizontal="left"/>
    </xf>
    <xf numFmtId="0" fontId="3" fillId="2" borderId="0" xfId="2" applyFont="1" applyFill="1" applyAlignment="1">
      <alignment horizontal="left"/>
    </xf>
    <xf numFmtId="0" fontId="62" fillId="0" borderId="0" xfId="2" applyFont="1" applyAlignment="1">
      <alignment horizontal="left"/>
    </xf>
    <xf numFmtId="0" fontId="15" fillId="0" borderId="0" xfId="1" applyAlignment="1" applyProtection="1">
      <alignment horizontal="left"/>
    </xf>
    <xf numFmtId="0" fontId="1" fillId="0" borderId="6" xfId="2" applyFont="1" applyBorder="1" applyAlignment="1">
      <alignment horizontal="center"/>
    </xf>
    <xf numFmtId="0" fontId="1" fillId="0" borderId="5" xfId="2" applyFont="1" applyBorder="1" applyAlignment="1">
      <alignment horizontal="center"/>
    </xf>
    <xf numFmtId="0" fontId="1" fillId="0" borderId="10" xfId="2" applyFont="1" applyBorder="1" applyAlignment="1">
      <alignment horizontal="center"/>
    </xf>
    <xf numFmtId="0" fontId="1" fillId="0" borderId="11" xfId="2" applyFont="1" applyBorder="1" applyAlignment="1">
      <alignment horizontal="center"/>
    </xf>
    <xf numFmtId="0" fontId="1" fillId="0" borderId="14" xfId="2" applyFont="1" applyBorder="1" applyAlignment="1">
      <alignment horizontal="center"/>
    </xf>
    <xf numFmtId="0" fontId="1" fillId="0" borderId="12" xfId="2" applyFont="1" applyBorder="1" applyAlignment="1">
      <alignment horizontal="center"/>
    </xf>
    <xf numFmtId="0" fontId="1" fillId="2" borderId="11" xfId="2" applyFont="1" applyFill="1" applyBorder="1" applyAlignment="1">
      <alignment horizontal="left"/>
    </xf>
    <xf numFmtId="0" fontId="63" fillId="0" borderId="0" xfId="1" applyFont="1" applyAlignment="1" applyProtection="1">
      <alignment horizontal="left"/>
    </xf>
    <xf numFmtId="0" fontId="65" fillId="0" borderId="0" xfId="0" applyFont="1" applyAlignment="1">
      <alignment horizontal="left" vertical="top" wrapText="1" indent="1"/>
    </xf>
    <xf numFmtId="0" fontId="65" fillId="0" borderId="0" xfId="0" applyFont="1" applyAlignment="1">
      <alignment horizontal="left" wrapText="1" indent="1"/>
    </xf>
    <xf numFmtId="0" fontId="66" fillId="0" borderId="0" xfId="0" applyFont="1" applyAlignment="1">
      <alignment horizontal="left" wrapText="1"/>
    </xf>
    <xf numFmtId="0" fontId="66" fillId="0" borderId="0" xfId="0" applyFont="1" applyAlignment="1">
      <alignment horizontal="left"/>
    </xf>
    <xf numFmtId="0" fontId="65" fillId="0" borderId="0" xfId="0" applyFont="1"/>
    <xf numFmtId="0" fontId="65" fillId="0" borderId="0" xfId="0" applyFont="1" applyAlignment="1">
      <alignment horizontal="left"/>
    </xf>
    <xf numFmtId="0" fontId="65" fillId="0" borderId="0" xfId="0" applyFont="1" applyAlignment="1">
      <alignment horizontal="right"/>
    </xf>
    <xf numFmtId="0" fontId="65" fillId="0" borderId="2" xfId="0" applyFont="1" applyBorder="1" applyAlignment="1" applyProtection="1">
      <alignment horizontal="left"/>
      <protection locked="0"/>
    </xf>
    <xf numFmtId="0" fontId="65" fillId="0" borderId="0" xfId="0" applyFont="1" applyProtection="1">
      <protection locked="0"/>
    </xf>
    <xf numFmtId="0" fontId="65" fillId="0" borderId="4" xfId="0" applyFont="1" applyBorder="1" applyAlignment="1" applyProtection="1">
      <alignment horizontal="left"/>
      <protection locked="0"/>
    </xf>
    <xf numFmtId="0" fontId="65" fillId="0" borderId="4" xfId="0" applyFont="1" applyBorder="1" applyAlignment="1" applyProtection="1">
      <alignment horizontal="left" indent="2"/>
      <protection locked="0"/>
    </xf>
    <xf numFmtId="0" fontId="65" fillId="0" borderId="0" xfId="0" applyFont="1"/>
    <xf numFmtId="0" fontId="65" fillId="0" borderId="0" xfId="0" applyFont="1" applyAlignment="1" applyProtection="1">
      <alignment horizontal="left" indent="2"/>
      <protection locked="0"/>
    </xf>
    <xf numFmtId="0" fontId="67" fillId="0" borderId="0" xfId="0" applyFont="1" applyProtection="1">
      <protection locked="0"/>
    </xf>
    <xf numFmtId="0" fontId="65" fillId="0" borderId="2" xfId="0" applyFont="1" applyBorder="1" applyProtection="1">
      <protection locked="0"/>
    </xf>
    <xf numFmtId="0" fontId="65" fillId="0" borderId="2" xfId="0" applyFont="1" applyBorder="1" applyAlignment="1" applyProtection="1">
      <alignment horizontal="left" indent="2"/>
      <protection locked="0"/>
    </xf>
    <xf numFmtId="0" fontId="65" fillId="0" borderId="0" xfId="0" applyFont="1" applyAlignment="1" applyProtection="1">
      <alignment horizontal="left"/>
      <protection locked="0"/>
    </xf>
    <xf numFmtId="0" fontId="3" fillId="0" borderId="0" xfId="0" applyFont="1" applyAlignment="1">
      <alignment vertical="center"/>
    </xf>
    <xf numFmtId="0" fontId="68" fillId="0" borderId="0" xfId="0" applyFont="1" applyAlignment="1">
      <alignment horizontal="center"/>
    </xf>
    <xf numFmtId="0" fontId="69" fillId="0" borderId="0" xfId="0" applyFont="1" applyAlignment="1">
      <alignment horizontal="left"/>
    </xf>
    <xf numFmtId="0" fontId="69" fillId="0" borderId="0" xfId="0" applyFont="1" applyAlignment="1">
      <alignment horizontal="left"/>
    </xf>
    <xf numFmtId="0" fontId="65" fillId="0" borderId="0" xfId="0" applyFont="1" applyAlignment="1" applyProtection="1">
      <alignment horizontal="left"/>
      <protection locked="0"/>
    </xf>
    <xf numFmtId="0" fontId="65" fillId="0" borderId="2" xfId="0" applyFont="1" applyBorder="1" applyAlignment="1">
      <alignment horizontal="left" indent="2"/>
    </xf>
    <xf numFmtId="0" fontId="54" fillId="0" borderId="0" xfId="0" applyFont="1" applyAlignment="1">
      <alignment horizontal="center"/>
    </xf>
    <xf numFmtId="0" fontId="65" fillId="0" borderId="0" xfId="0" applyFont="1" applyAlignment="1">
      <alignment horizontal="left"/>
    </xf>
    <xf numFmtId="0" fontId="65" fillId="0" borderId="0" xfId="0" applyFont="1" applyAlignment="1">
      <alignment horizontal="left" indent="1"/>
    </xf>
    <xf numFmtId="0" fontId="13" fillId="0" borderId="0" xfId="0" applyFont="1"/>
    <xf numFmtId="0" fontId="24" fillId="0" borderId="0" xfId="0" applyFont="1"/>
    <xf numFmtId="0" fontId="65" fillId="0" borderId="0" xfId="0" applyFont="1" applyAlignment="1">
      <alignment horizontal="center"/>
    </xf>
    <xf numFmtId="0" fontId="65" fillId="0" borderId="0" xfId="0" applyFont="1" applyAlignment="1">
      <alignment horizontal="right"/>
    </xf>
    <xf numFmtId="6" fontId="65" fillId="0" borderId="0" xfId="0" applyNumberFormat="1" applyFont="1" applyAlignment="1">
      <alignment horizontal="right"/>
    </xf>
    <xf numFmtId="0" fontId="65" fillId="0" borderId="2" xfId="0" applyFont="1" applyBorder="1" applyAlignment="1" applyProtection="1">
      <alignment horizontal="center"/>
      <protection locked="0"/>
    </xf>
    <xf numFmtId="0" fontId="65" fillId="0" borderId="2" xfId="0" applyFont="1" applyBorder="1" applyAlignment="1">
      <alignment horizontal="center"/>
    </xf>
    <xf numFmtId="0" fontId="71" fillId="0" borderId="0" xfId="0" applyFont="1" applyAlignment="1">
      <alignment horizontal="left" indent="1"/>
    </xf>
    <xf numFmtId="0" fontId="64" fillId="0" borderId="0" xfId="0" applyFont="1"/>
    <xf numFmtId="0" fontId="70" fillId="0" borderId="0" xfId="0" applyFont="1"/>
  </cellXfs>
  <cellStyles count="4">
    <cellStyle name="Hyperlink" xfId="1" builtinId="8"/>
    <cellStyle name="Normal" xfId="0" builtinId="0"/>
    <cellStyle name="Normal 2" xfId="2" xr:uid="{00000000-0005-0000-0000-000002000000}"/>
    <cellStyle name="Percent" xfId="3" builtinId="5"/>
  </cellStyles>
  <dxfs count="0"/>
  <tableStyles count="0" defaultTableStyle="TableStyleMedium9" defaultPivotStyle="PivotStyleLight16"/>
  <colors>
    <mruColors>
      <color rgb="FFCC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Z$10" lockText="1" noThreeD="1"/>
</file>

<file path=xl/ctrlProps/ctrlProp10.xml><?xml version="1.0" encoding="utf-8"?>
<formControlPr xmlns="http://schemas.microsoft.com/office/spreadsheetml/2009/9/main" objectType="CheckBox" fmlaLink="$Z$14" lockText="1" noThreeD="1"/>
</file>

<file path=xl/ctrlProps/ctrlProp2.xml><?xml version="1.0" encoding="utf-8"?>
<formControlPr xmlns="http://schemas.microsoft.com/office/spreadsheetml/2009/9/main" objectType="CheckBox" fmlaLink="$Z$11" lockText="1" noThreeD="1"/>
</file>

<file path=xl/ctrlProps/ctrlProp3.xml><?xml version="1.0" encoding="utf-8"?>
<formControlPr xmlns="http://schemas.microsoft.com/office/spreadsheetml/2009/9/main" objectType="CheckBox" fmlaLink="$Z$11" lockText="1" noThreeD="1"/>
</file>

<file path=xl/ctrlProps/ctrlProp4.xml><?xml version="1.0" encoding="utf-8"?>
<formControlPr xmlns="http://schemas.microsoft.com/office/spreadsheetml/2009/9/main" objectType="CheckBox" fmlaLink="$Z$11" lockText="1" noThreeD="1"/>
</file>

<file path=xl/ctrlProps/ctrlProp5.xml><?xml version="1.0" encoding="utf-8"?>
<formControlPr xmlns="http://schemas.microsoft.com/office/spreadsheetml/2009/9/main" objectType="CheckBox" fmlaLink="$Z$12" lockText="1" noThreeD="1"/>
</file>

<file path=xl/ctrlProps/ctrlProp6.xml><?xml version="1.0" encoding="utf-8"?>
<formControlPr xmlns="http://schemas.microsoft.com/office/spreadsheetml/2009/9/main" objectType="CheckBox" fmlaLink="$Z$11" lockText="1" noThreeD="1"/>
</file>

<file path=xl/ctrlProps/ctrlProp7.xml><?xml version="1.0" encoding="utf-8"?>
<formControlPr xmlns="http://schemas.microsoft.com/office/spreadsheetml/2009/9/main" objectType="CheckBox" fmlaLink="$Z$10" lockText="1" noThreeD="1"/>
</file>

<file path=xl/ctrlProps/ctrlProp8.xml><?xml version="1.0" encoding="utf-8"?>
<formControlPr xmlns="http://schemas.microsoft.com/office/spreadsheetml/2009/9/main" objectType="CheckBox" fmlaLink="$Z$13" lockText="1" noThreeD="1"/>
</file>

<file path=xl/ctrlProps/ctrlProp9.xml><?xml version="1.0" encoding="utf-8"?>
<formControlPr xmlns="http://schemas.microsoft.com/office/spreadsheetml/2009/9/main" objectType="CheckBox" fmlaLink="$Z$1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485775</xdr:colOff>
      <xdr:row>0</xdr:row>
      <xdr:rowOff>38100</xdr:rowOff>
    </xdr:from>
    <xdr:to>
      <xdr:col>8</xdr:col>
      <xdr:colOff>485775</xdr:colOff>
      <xdr:row>0</xdr:row>
      <xdr:rowOff>914400</xdr:rowOff>
    </xdr:to>
    <xdr:pic>
      <xdr:nvPicPr>
        <xdr:cNvPr id="21754" name="Picture 3" descr="FGBC Logo Horizontal 1200x307.jpg">
          <a:extLst>
            <a:ext uri="{FF2B5EF4-FFF2-40B4-BE49-F238E27FC236}">
              <a16:creationId xmlns:a16="http://schemas.microsoft.com/office/drawing/2014/main" id="{00000000-0008-0000-0000-0000FA5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3810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5129" name="WordArt 9">
          <a:extLst>
            <a:ext uri="{FF2B5EF4-FFF2-40B4-BE49-F238E27FC236}">
              <a16:creationId xmlns:a16="http://schemas.microsoft.com/office/drawing/2014/main" id="{00000000-0008-0000-0900-00000914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5130" name="WordArt 10">
          <a:extLst>
            <a:ext uri="{FF2B5EF4-FFF2-40B4-BE49-F238E27FC236}">
              <a16:creationId xmlns:a16="http://schemas.microsoft.com/office/drawing/2014/main" id="{00000000-0008-0000-0900-00000A14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5131" name="WordArt 11">
          <a:extLst>
            <a:ext uri="{FF2B5EF4-FFF2-40B4-BE49-F238E27FC236}">
              <a16:creationId xmlns:a16="http://schemas.microsoft.com/office/drawing/2014/main" id="{00000000-0008-0000-0900-00000B14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5132" name="WordArt 12">
          <a:extLst>
            <a:ext uri="{FF2B5EF4-FFF2-40B4-BE49-F238E27FC236}">
              <a16:creationId xmlns:a16="http://schemas.microsoft.com/office/drawing/2014/main" id="{00000000-0008-0000-0900-00000C14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6150" name="WordArt 6">
          <a:extLst>
            <a:ext uri="{FF2B5EF4-FFF2-40B4-BE49-F238E27FC236}">
              <a16:creationId xmlns:a16="http://schemas.microsoft.com/office/drawing/2014/main" id="{00000000-0008-0000-0A00-00000618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6151" name="WordArt 7">
          <a:extLst>
            <a:ext uri="{FF2B5EF4-FFF2-40B4-BE49-F238E27FC236}">
              <a16:creationId xmlns:a16="http://schemas.microsoft.com/office/drawing/2014/main" id="{00000000-0008-0000-0A00-00000718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6152" name="WordArt 8">
          <a:extLst>
            <a:ext uri="{FF2B5EF4-FFF2-40B4-BE49-F238E27FC236}">
              <a16:creationId xmlns:a16="http://schemas.microsoft.com/office/drawing/2014/main" id="{00000000-0008-0000-0A00-00000818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6153" name="WordArt 9">
          <a:extLst>
            <a:ext uri="{FF2B5EF4-FFF2-40B4-BE49-F238E27FC236}">
              <a16:creationId xmlns:a16="http://schemas.microsoft.com/office/drawing/2014/main" id="{00000000-0008-0000-0A00-00000918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7174" name="WordArt 6">
          <a:extLst>
            <a:ext uri="{FF2B5EF4-FFF2-40B4-BE49-F238E27FC236}">
              <a16:creationId xmlns:a16="http://schemas.microsoft.com/office/drawing/2014/main" id="{00000000-0008-0000-0B00-0000061C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7175" name="WordArt 7">
          <a:extLst>
            <a:ext uri="{FF2B5EF4-FFF2-40B4-BE49-F238E27FC236}">
              <a16:creationId xmlns:a16="http://schemas.microsoft.com/office/drawing/2014/main" id="{00000000-0008-0000-0B00-0000071C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7176" name="WordArt 8">
          <a:extLst>
            <a:ext uri="{FF2B5EF4-FFF2-40B4-BE49-F238E27FC236}">
              <a16:creationId xmlns:a16="http://schemas.microsoft.com/office/drawing/2014/main" id="{00000000-0008-0000-0B00-0000081C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7177" name="WordArt 9">
          <a:extLst>
            <a:ext uri="{FF2B5EF4-FFF2-40B4-BE49-F238E27FC236}">
              <a16:creationId xmlns:a16="http://schemas.microsoft.com/office/drawing/2014/main" id="{00000000-0008-0000-0B00-0000091C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8201" name="WordArt 9">
          <a:extLst>
            <a:ext uri="{FF2B5EF4-FFF2-40B4-BE49-F238E27FC236}">
              <a16:creationId xmlns:a16="http://schemas.microsoft.com/office/drawing/2014/main" id="{00000000-0008-0000-0C00-0000092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8202" name="WordArt 10">
          <a:extLst>
            <a:ext uri="{FF2B5EF4-FFF2-40B4-BE49-F238E27FC236}">
              <a16:creationId xmlns:a16="http://schemas.microsoft.com/office/drawing/2014/main" id="{00000000-0008-0000-0C00-00000A2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8203" name="WordArt 11">
          <a:extLst>
            <a:ext uri="{FF2B5EF4-FFF2-40B4-BE49-F238E27FC236}">
              <a16:creationId xmlns:a16="http://schemas.microsoft.com/office/drawing/2014/main" id="{00000000-0008-0000-0C00-00000B2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8204" name="WordArt 12">
          <a:extLst>
            <a:ext uri="{FF2B5EF4-FFF2-40B4-BE49-F238E27FC236}">
              <a16:creationId xmlns:a16="http://schemas.microsoft.com/office/drawing/2014/main" id="{00000000-0008-0000-0C00-00000C2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9222" name="WordArt 6">
          <a:extLst>
            <a:ext uri="{FF2B5EF4-FFF2-40B4-BE49-F238E27FC236}">
              <a16:creationId xmlns:a16="http://schemas.microsoft.com/office/drawing/2014/main" id="{00000000-0008-0000-0D00-00000624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9223" name="WordArt 7">
          <a:extLst>
            <a:ext uri="{FF2B5EF4-FFF2-40B4-BE49-F238E27FC236}">
              <a16:creationId xmlns:a16="http://schemas.microsoft.com/office/drawing/2014/main" id="{00000000-0008-0000-0D00-00000724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9224" name="WordArt 8">
          <a:extLst>
            <a:ext uri="{FF2B5EF4-FFF2-40B4-BE49-F238E27FC236}">
              <a16:creationId xmlns:a16="http://schemas.microsoft.com/office/drawing/2014/main" id="{00000000-0008-0000-0D00-00000824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9225" name="WordArt 9">
          <a:extLst>
            <a:ext uri="{FF2B5EF4-FFF2-40B4-BE49-F238E27FC236}">
              <a16:creationId xmlns:a16="http://schemas.microsoft.com/office/drawing/2014/main" id="{00000000-0008-0000-0D00-00000924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0246" name="WordArt 6">
          <a:extLst>
            <a:ext uri="{FF2B5EF4-FFF2-40B4-BE49-F238E27FC236}">
              <a16:creationId xmlns:a16="http://schemas.microsoft.com/office/drawing/2014/main" id="{00000000-0008-0000-0E00-00000628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0247" name="WordArt 7">
          <a:extLst>
            <a:ext uri="{FF2B5EF4-FFF2-40B4-BE49-F238E27FC236}">
              <a16:creationId xmlns:a16="http://schemas.microsoft.com/office/drawing/2014/main" id="{00000000-0008-0000-0E00-00000728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0248" name="WordArt 8">
          <a:extLst>
            <a:ext uri="{FF2B5EF4-FFF2-40B4-BE49-F238E27FC236}">
              <a16:creationId xmlns:a16="http://schemas.microsoft.com/office/drawing/2014/main" id="{00000000-0008-0000-0E00-00000828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0249" name="WordArt 9">
          <a:extLst>
            <a:ext uri="{FF2B5EF4-FFF2-40B4-BE49-F238E27FC236}">
              <a16:creationId xmlns:a16="http://schemas.microsoft.com/office/drawing/2014/main" id="{00000000-0008-0000-0E00-00000928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1270" name="WordArt 6">
          <a:extLst>
            <a:ext uri="{FF2B5EF4-FFF2-40B4-BE49-F238E27FC236}">
              <a16:creationId xmlns:a16="http://schemas.microsoft.com/office/drawing/2014/main" id="{00000000-0008-0000-0F00-0000062C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1271" name="WordArt 7">
          <a:extLst>
            <a:ext uri="{FF2B5EF4-FFF2-40B4-BE49-F238E27FC236}">
              <a16:creationId xmlns:a16="http://schemas.microsoft.com/office/drawing/2014/main" id="{00000000-0008-0000-0F00-0000072C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1272" name="WordArt 8">
          <a:extLst>
            <a:ext uri="{FF2B5EF4-FFF2-40B4-BE49-F238E27FC236}">
              <a16:creationId xmlns:a16="http://schemas.microsoft.com/office/drawing/2014/main" id="{00000000-0008-0000-0F00-0000082C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1273" name="WordArt 9">
          <a:extLst>
            <a:ext uri="{FF2B5EF4-FFF2-40B4-BE49-F238E27FC236}">
              <a16:creationId xmlns:a16="http://schemas.microsoft.com/office/drawing/2014/main" id="{00000000-0008-0000-0F00-0000092C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2293" name="WordArt 5">
          <a:extLst>
            <a:ext uri="{FF2B5EF4-FFF2-40B4-BE49-F238E27FC236}">
              <a16:creationId xmlns:a16="http://schemas.microsoft.com/office/drawing/2014/main" id="{00000000-0008-0000-1000-0000053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2294" name="WordArt 6">
          <a:extLst>
            <a:ext uri="{FF2B5EF4-FFF2-40B4-BE49-F238E27FC236}">
              <a16:creationId xmlns:a16="http://schemas.microsoft.com/office/drawing/2014/main" id="{00000000-0008-0000-1000-0000063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2295" name="WordArt 7">
          <a:extLst>
            <a:ext uri="{FF2B5EF4-FFF2-40B4-BE49-F238E27FC236}">
              <a16:creationId xmlns:a16="http://schemas.microsoft.com/office/drawing/2014/main" id="{00000000-0008-0000-1000-0000073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2296" name="WordArt 8">
          <a:extLst>
            <a:ext uri="{FF2B5EF4-FFF2-40B4-BE49-F238E27FC236}">
              <a16:creationId xmlns:a16="http://schemas.microsoft.com/office/drawing/2014/main" id="{00000000-0008-0000-1000-0000083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3317" name="WordArt 5">
          <a:extLst>
            <a:ext uri="{FF2B5EF4-FFF2-40B4-BE49-F238E27FC236}">
              <a16:creationId xmlns:a16="http://schemas.microsoft.com/office/drawing/2014/main" id="{00000000-0008-0000-1100-00000534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3318" name="WordArt 6">
          <a:extLst>
            <a:ext uri="{FF2B5EF4-FFF2-40B4-BE49-F238E27FC236}">
              <a16:creationId xmlns:a16="http://schemas.microsoft.com/office/drawing/2014/main" id="{00000000-0008-0000-1100-00000634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3319" name="WordArt 7">
          <a:extLst>
            <a:ext uri="{FF2B5EF4-FFF2-40B4-BE49-F238E27FC236}">
              <a16:creationId xmlns:a16="http://schemas.microsoft.com/office/drawing/2014/main" id="{00000000-0008-0000-1100-00000734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3320" name="WordArt 8">
          <a:extLst>
            <a:ext uri="{FF2B5EF4-FFF2-40B4-BE49-F238E27FC236}">
              <a16:creationId xmlns:a16="http://schemas.microsoft.com/office/drawing/2014/main" id="{00000000-0008-0000-1100-00000834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4341" name="WordArt 5">
          <a:extLst>
            <a:ext uri="{FF2B5EF4-FFF2-40B4-BE49-F238E27FC236}">
              <a16:creationId xmlns:a16="http://schemas.microsoft.com/office/drawing/2014/main" id="{00000000-0008-0000-1200-00000538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4342" name="WordArt 6">
          <a:extLst>
            <a:ext uri="{FF2B5EF4-FFF2-40B4-BE49-F238E27FC236}">
              <a16:creationId xmlns:a16="http://schemas.microsoft.com/office/drawing/2014/main" id="{00000000-0008-0000-1200-00000638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4343" name="WordArt 7">
          <a:extLst>
            <a:ext uri="{FF2B5EF4-FFF2-40B4-BE49-F238E27FC236}">
              <a16:creationId xmlns:a16="http://schemas.microsoft.com/office/drawing/2014/main" id="{00000000-0008-0000-1200-00000738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4344" name="WordArt 8">
          <a:extLst>
            <a:ext uri="{FF2B5EF4-FFF2-40B4-BE49-F238E27FC236}">
              <a16:creationId xmlns:a16="http://schemas.microsoft.com/office/drawing/2014/main" id="{00000000-0008-0000-1200-00000838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0</xdr:row>
      <xdr:rowOff>28575</xdr:rowOff>
    </xdr:from>
    <xdr:to>
      <xdr:col>7</xdr:col>
      <xdr:colOff>114300</xdr:colOff>
      <xdr:row>0</xdr:row>
      <xdr:rowOff>723900</xdr:rowOff>
    </xdr:to>
    <xdr:pic>
      <xdr:nvPicPr>
        <xdr:cNvPr id="22623" name="Picture 1" descr="FGBC Logo Horizontal 1200x307.jpg">
          <a:extLst>
            <a:ext uri="{FF2B5EF4-FFF2-40B4-BE49-F238E27FC236}">
              <a16:creationId xmlns:a16="http://schemas.microsoft.com/office/drawing/2014/main" id="{00000000-0008-0000-0100-00005F5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3525" y="28575"/>
          <a:ext cx="28956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171450</xdr:colOff>
      <xdr:row>4</xdr:row>
      <xdr:rowOff>152400</xdr:rowOff>
    </xdr:from>
    <xdr:to>
      <xdr:col>5</xdr:col>
      <xdr:colOff>28575</xdr:colOff>
      <xdr:row>6</xdr:row>
      <xdr:rowOff>95250</xdr:rowOff>
    </xdr:to>
    <xdr:sp macro="" textlink="">
      <xdr:nvSpPr>
        <xdr:cNvPr id="15365" name="WordArt 5">
          <a:extLst>
            <a:ext uri="{FF2B5EF4-FFF2-40B4-BE49-F238E27FC236}">
              <a16:creationId xmlns:a16="http://schemas.microsoft.com/office/drawing/2014/main" id="{00000000-0008-0000-1300-0000053C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5366" name="WordArt 6">
          <a:extLst>
            <a:ext uri="{FF2B5EF4-FFF2-40B4-BE49-F238E27FC236}">
              <a16:creationId xmlns:a16="http://schemas.microsoft.com/office/drawing/2014/main" id="{00000000-0008-0000-1300-0000063C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5367" name="WordArt 7">
          <a:extLst>
            <a:ext uri="{FF2B5EF4-FFF2-40B4-BE49-F238E27FC236}">
              <a16:creationId xmlns:a16="http://schemas.microsoft.com/office/drawing/2014/main" id="{00000000-0008-0000-1300-0000073C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6389" name="WordArt 5">
          <a:extLst>
            <a:ext uri="{FF2B5EF4-FFF2-40B4-BE49-F238E27FC236}">
              <a16:creationId xmlns:a16="http://schemas.microsoft.com/office/drawing/2014/main" id="{00000000-0008-0000-1400-0000054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6390" name="WordArt 6">
          <a:extLst>
            <a:ext uri="{FF2B5EF4-FFF2-40B4-BE49-F238E27FC236}">
              <a16:creationId xmlns:a16="http://schemas.microsoft.com/office/drawing/2014/main" id="{00000000-0008-0000-1400-0000064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6391" name="WordArt 7">
          <a:extLst>
            <a:ext uri="{FF2B5EF4-FFF2-40B4-BE49-F238E27FC236}">
              <a16:creationId xmlns:a16="http://schemas.microsoft.com/office/drawing/2014/main" id="{00000000-0008-0000-1400-0000074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6392" name="WordArt 8">
          <a:extLst>
            <a:ext uri="{FF2B5EF4-FFF2-40B4-BE49-F238E27FC236}">
              <a16:creationId xmlns:a16="http://schemas.microsoft.com/office/drawing/2014/main" id="{00000000-0008-0000-1400-0000084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7429" name="WordArt 21">
          <a:extLst>
            <a:ext uri="{FF2B5EF4-FFF2-40B4-BE49-F238E27FC236}">
              <a16:creationId xmlns:a16="http://schemas.microsoft.com/office/drawing/2014/main" id="{00000000-0008-0000-1500-00001544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7430" name="WordArt 22">
          <a:extLst>
            <a:ext uri="{FF2B5EF4-FFF2-40B4-BE49-F238E27FC236}">
              <a16:creationId xmlns:a16="http://schemas.microsoft.com/office/drawing/2014/main" id="{00000000-0008-0000-1500-00001644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7431" name="WordArt 23">
          <a:extLst>
            <a:ext uri="{FF2B5EF4-FFF2-40B4-BE49-F238E27FC236}">
              <a16:creationId xmlns:a16="http://schemas.microsoft.com/office/drawing/2014/main" id="{00000000-0008-0000-1500-00001744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7432" name="WordArt 24">
          <a:extLst>
            <a:ext uri="{FF2B5EF4-FFF2-40B4-BE49-F238E27FC236}">
              <a16:creationId xmlns:a16="http://schemas.microsoft.com/office/drawing/2014/main" id="{00000000-0008-0000-1500-00001844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9466" name="WordArt 10">
          <a:extLst>
            <a:ext uri="{FF2B5EF4-FFF2-40B4-BE49-F238E27FC236}">
              <a16:creationId xmlns:a16="http://schemas.microsoft.com/office/drawing/2014/main" id="{00000000-0008-0000-1600-00000A4C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9467" name="WordArt 11">
          <a:extLst>
            <a:ext uri="{FF2B5EF4-FFF2-40B4-BE49-F238E27FC236}">
              <a16:creationId xmlns:a16="http://schemas.microsoft.com/office/drawing/2014/main" id="{00000000-0008-0000-1600-00000B4C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9468" name="WordArt 12">
          <a:extLst>
            <a:ext uri="{FF2B5EF4-FFF2-40B4-BE49-F238E27FC236}">
              <a16:creationId xmlns:a16="http://schemas.microsoft.com/office/drawing/2014/main" id="{00000000-0008-0000-1600-00000C4C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9469" name="WordArt 13">
          <a:extLst>
            <a:ext uri="{FF2B5EF4-FFF2-40B4-BE49-F238E27FC236}">
              <a16:creationId xmlns:a16="http://schemas.microsoft.com/office/drawing/2014/main" id="{00000000-0008-0000-1600-00000D4C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20490" name="WordArt 10">
          <a:extLst>
            <a:ext uri="{FF2B5EF4-FFF2-40B4-BE49-F238E27FC236}">
              <a16:creationId xmlns:a16="http://schemas.microsoft.com/office/drawing/2014/main" id="{00000000-0008-0000-1700-00000A5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20491" name="WordArt 11">
          <a:extLst>
            <a:ext uri="{FF2B5EF4-FFF2-40B4-BE49-F238E27FC236}">
              <a16:creationId xmlns:a16="http://schemas.microsoft.com/office/drawing/2014/main" id="{00000000-0008-0000-1700-00000B5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20492" name="WordArt 12">
          <a:extLst>
            <a:ext uri="{FF2B5EF4-FFF2-40B4-BE49-F238E27FC236}">
              <a16:creationId xmlns:a16="http://schemas.microsoft.com/office/drawing/2014/main" id="{00000000-0008-0000-1700-00000C5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20493" name="WordArt 13">
          <a:extLst>
            <a:ext uri="{FF2B5EF4-FFF2-40B4-BE49-F238E27FC236}">
              <a16:creationId xmlns:a16="http://schemas.microsoft.com/office/drawing/2014/main" id="{00000000-0008-0000-1700-00000D5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2" name="WordArt 21">
          <a:extLst>
            <a:ext uri="{FF2B5EF4-FFF2-40B4-BE49-F238E27FC236}">
              <a16:creationId xmlns:a16="http://schemas.microsoft.com/office/drawing/2014/main" id="{00000000-0008-0000-1800-0000020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3" name="WordArt 22">
          <a:extLst>
            <a:ext uri="{FF2B5EF4-FFF2-40B4-BE49-F238E27FC236}">
              <a16:creationId xmlns:a16="http://schemas.microsoft.com/office/drawing/2014/main" id="{00000000-0008-0000-1800-0000030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4" name="WordArt 23">
          <a:extLst>
            <a:ext uri="{FF2B5EF4-FFF2-40B4-BE49-F238E27FC236}">
              <a16:creationId xmlns:a16="http://schemas.microsoft.com/office/drawing/2014/main" id="{00000000-0008-0000-1800-0000040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5" name="WordArt 24">
          <a:extLst>
            <a:ext uri="{FF2B5EF4-FFF2-40B4-BE49-F238E27FC236}">
              <a16:creationId xmlns:a16="http://schemas.microsoft.com/office/drawing/2014/main" id="{00000000-0008-0000-1800-0000050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mc:AlternateContent xmlns:mc="http://schemas.openxmlformats.org/markup-compatibility/2006">
    <mc:Choice xmlns:a14="http://schemas.microsoft.com/office/drawing/2010/main" Requires="a14">
      <xdr:twoCellAnchor editAs="oneCell">
        <xdr:from>
          <xdr:col>17</xdr:col>
          <xdr:colOff>139700</xdr:colOff>
          <xdr:row>9</xdr:row>
          <xdr:rowOff>63500</xdr:rowOff>
        </xdr:from>
        <xdr:to>
          <xdr:col>18</xdr:col>
          <xdr:colOff>101600</xdr:colOff>
          <xdr:row>10</xdr:row>
          <xdr:rowOff>50800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18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10</xdr:row>
          <xdr:rowOff>63500</xdr:rowOff>
        </xdr:from>
        <xdr:to>
          <xdr:col>18</xdr:col>
          <xdr:colOff>101600</xdr:colOff>
          <xdr:row>11</xdr:row>
          <xdr:rowOff>50800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18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10</xdr:row>
          <xdr:rowOff>63500</xdr:rowOff>
        </xdr:from>
        <xdr:to>
          <xdr:col>18</xdr:col>
          <xdr:colOff>101600</xdr:colOff>
          <xdr:row>11</xdr:row>
          <xdr:rowOff>50800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18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11</xdr:row>
          <xdr:rowOff>63500</xdr:rowOff>
        </xdr:from>
        <xdr:to>
          <xdr:col>18</xdr:col>
          <xdr:colOff>101600</xdr:colOff>
          <xdr:row>12</xdr:row>
          <xdr:rowOff>50800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18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11</xdr:row>
          <xdr:rowOff>63500</xdr:rowOff>
        </xdr:from>
        <xdr:to>
          <xdr:col>18</xdr:col>
          <xdr:colOff>101600</xdr:colOff>
          <xdr:row>12</xdr:row>
          <xdr:rowOff>50800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18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12</xdr:row>
          <xdr:rowOff>63500</xdr:rowOff>
        </xdr:from>
        <xdr:to>
          <xdr:col>18</xdr:col>
          <xdr:colOff>101600</xdr:colOff>
          <xdr:row>13</xdr:row>
          <xdr:rowOff>50800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18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12</xdr:row>
          <xdr:rowOff>63500</xdr:rowOff>
        </xdr:from>
        <xdr:to>
          <xdr:col>18</xdr:col>
          <xdr:colOff>101600</xdr:colOff>
          <xdr:row>13</xdr:row>
          <xdr:rowOff>50800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18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12</xdr:row>
          <xdr:rowOff>63500</xdr:rowOff>
        </xdr:from>
        <xdr:to>
          <xdr:col>18</xdr:col>
          <xdr:colOff>101600</xdr:colOff>
          <xdr:row>13</xdr:row>
          <xdr:rowOff>50800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18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13</xdr:row>
          <xdr:rowOff>63500</xdr:rowOff>
        </xdr:from>
        <xdr:to>
          <xdr:col>18</xdr:col>
          <xdr:colOff>101600</xdr:colOff>
          <xdr:row>14</xdr:row>
          <xdr:rowOff>50800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18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139700</xdr:colOff>
          <xdr:row>13</xdr:row>
          <xdr:rowOff>63500</xdr:rowOff>
        </xdr:from>
        <xdr:to>
          <xdr:col>18</xdr:col>
          <xdr:colOff>101600</xdr:colOff>
          <xdr:row>14</xdr:row>
          <xdr:rowOff>50800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18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2" name="WordArt 6">
          <a:extLst>
            <a:ext uri="{FF2B5EF4-FFF2-40B4-BE49-F238E27FC236}">
              <a16:creationId xmlns:a16="http://schemas.microsoft.com/office/drawing/2014/main" id="{00000000-0008-0000-1900-0000020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3" name="WordArt 7">
          <a:extLst>
            <a:ext uri="{FF2B5EF4-FFF2-40B4-BE49-F238E27FC236}">
              <a16:creationId xmlns:a16="http://schemas.microsoft.com/office/drawing/2014/main" id="{00000000-0008-0000-1900-0000030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4" name="WordArt 8">
          <a:extLst>
            <a:ext uri="{FF2B5EF4-FFF2-40B4-BE49-F238E27FC236}">
              <a16:creationId xmlns:a16="http://schemas.microsoft.com/office/drawing/2014/main" id="{00000000-0008-0000-1900-0000040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5" name="WordArt 9">
          <a:extLst>
            <a:ext uri="{FF2B5EF4-FFF2-40B4-BE49-F238E27FC236}">
              <a16:creationId xmlns:a16="http://schemas.microsoft.com/office/drawing/2014/main" id="{00000000-0008-0000-1900-0000050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twoCellAnchor>
    <xdr:from>
      <xdr:col>1</xdr:col>
      <xdr:colOff>85725</xdr:colOff>
      <xdr:row>4</xdr:row>
      <xdr:rowOff>28575</xdr:rowOff>
    </xdr:from>
    <xdr:to>
      <xdr:col>5</xdr:col>
      <xdr:colOff>19050</xdr:colOff>
      <xdr:row>6</xdr:row>
      <xdr:rowOff>19050</xdr:rowOff>
    </xdr:to>
    <xdr:sp macro="" textlink="">
      <xdr:nvSpPr>
        <xdr:cNvPr id="189" name="WordArt 6">
          <a:extLst>
            <a:ext uri="{FF2B5EF4-FFF2-40B4-BE49-F238E27FC236}">
              <a16:creationId xmlns:a16="http://schemas.microsoft.com/office/drawing/2014/main" id="{00000000-0008-0000-1900-0000BD0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90" name="WordArt 7">
          <a:extLst>
            <a:ext uri="{FF2B5EF4-FFF2-40B4-BE49-F238E27FC236}">
              <a16:creationId xmlns:a16="http://schemas.microsoft.com/office/drawing/2014/main" id="{00000000-0008-0000-1900-0000BE0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91" name="WordArt 8">
          <a:extLst>
            <a:ext uri="{FF2B5EF4-FFF2-40B4-BE49-F238E27FC236}">
              <a16:creationId xmlns:a16="http://schemas.microsoft.com/office/drawing/2014/main" id="{00000000-0008-0000-1900-0000BF0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92" name="WordArt 9">
          <a:extLst>
            <a:ext uri="{FF2B5EF4-FFF2-40B4-BE49-F238E27FC236}">
              <a16:creationId xmlns:a16="http://schemas.microsoft.com/office/drawing/2014/main" id="{00000000-0008-0000-1900-0000C00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66675</xdr:colOff>
      <xdr:row>0</xdr:row>
      <xdr:rowOff>0</xdr:rowOff>
    </xdr:from>
    <xdr:to>
      <xdr:col>8</xdr:col>
      <xdr:colOff>95250</xdr:colOff>
      <xdr:row>0</xdr:row>
      <xdr:rowOff>600075</xdr:rowOff>
    </xdr:to>
    <xdr:pic>
      <xdr:nvPicPr>
        <xdr:cNvPr id="23646" name="Picture 1" descr="FGBC Logo Horizontal 1200x307.jpg">
          <a:extLst>
            <a:ext uri="{FF2B5EF4-FFF2-40B4-BE49-F238E27FC236}">
              <a16:creationId xmlns:a16="http://schemas.microsoft.com/office/drawing/2014/main" id="{00000000-0008-0000-0200-00005E5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0" y="0"/>
          <a:ext cx="2505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495300</xdr:colOff>
      <xdr:row>0</xdr:row>
      <xdr:rowOff>47625</xdr:rowOff>
    </xdr:from>
    <xdr:to>
      <xdr:col>6</xdr:col>
      <xdr:colOff>581025</xdr:colOff>
      <xdr:row>1</xdr:row>
      <xdr:rowOff>0</xdr:rowOff>
    </xdr:to>
    <xdr:pic>
      <xdr:nvPicPr>
        <xdr:cNvPr id="108620" name="Picture 2" descr="FGBC Logo Horizontal 1200x307.jpg">
          <a:extLst>
            <a:ext uri="{FF2B5EF4-FFF2-40B4-BE49-F238E27FC236}">
              <a16:creationId xmlns:a16="http://schemas.microsoft.com/office/drawing/2014/main" id="{00000000-0008-0000-0300-00004CA8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5475" y="47625"/>
          <a:ext cx="25050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342900</xdr:colOff>
      <xdr:row>0</xdr:row>
      <xdr:rowOff>116256</xdr:rowOff>
    </xdr:from>
    <xdr:to>
      <xdr:col>6</xdr:col>
      <xdr:colOff>314325</xdr:colOff>
      <xdr:row>1</xdr:row>
      <xdr:rowOff>9525</xdr:rowOff>
    </xdr:to>
    <xdr:pic>
      <xdr:nvPicPr>
        <xdr:cNvPr id="110610" name="Picture 2" descr="FGBC Logo Horizontal 1200x307.jpg">
          <a:extLst>
            <a:ext uri="{FF2B5EF4-FFF2-40B4-BE49-F238E27FC236}">
              <a16:creationId xmlns:a16="http://schemas.microsoft.com/office/drawing/2014/main" id="{00000000-0008-0000-0400-000012B0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2675" y="116256"/>
          <a:ext cx="1781175" cy="4266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104775</xdr:colOff>
      <xdr:row>4</xdr:row>
      <xdr:rowOff>0</xdr:rowOff>
    </xdr:from>
    <xdr:to>
      <xdr:col>5</xdr:col>
      <xdr:colOff>38100</xdr:colOff>
      <xdr:row>5</xdr:row>
      <xdr:rowOff>152400</xdr:rowOff>
    </xdr:to>
    <xdr:sp macro="" textlink="">
      <xdr:nvSpPr>
        <xdr:cNvPr id="2" name="WordArt 70">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rot="-2361260">
          <a:off x="447675" y="787400"/>
          <a:ext cx="682625" cy="317500"/>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3</xdr:col>
      <xdr:colOff>9525</xdr:colOff>
      <xdr:row>4</xdr:row>
      <xdr:rowOff>123825</xdr:rowOff>
    </xdr:from>
    <xdr:to>
      <xdr:col>5</xdr:col>
      <xdr:colOff>57150</xdr:colOff>
      <xdr:row>6</xdr:row>
      <xdr:rowOff>66675</xdr:rowOff>
    </xdr:to>
    <xdr:sp macro="" textlink="">
      <xdr:nvSpPr>
        <xdr:cNvPr id="3" name="WordArt 71">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rot="-1808981">
          <a:off x="746125" y="911225"/>
          <a:ext cx="403225" cy="27305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4</xdr:col>
      <xdr:colOff>28575</xdr:colOff>
      <xdr:row>4</xdr:row>
      <xdr:rowOff>123825</xdr:rowOff>
    </xdr:from>
    <xdr:to>
      <xdr:col>6</xdr:col>
      <xdr:colOff>76200</xdr:colOff>
      <xdr:row>6</xdr:row>
      <xdr:rowOff>66675</xdr:rowOff>
    </xdr:to>
    <xdr:sp macro="" textlink="">
      <xdr:nvSpPr>
        <xdr:cNvPr id="4" name="WordArt 72">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rot="-1802267">
          <a:off x="942975" y="911225"/>
          <a:ext cx="403225" cy="27305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28575</xdr:colOff>
      <xdr:row>4</xdr:row>
      <xdr:rowOff>104775</xdr:rowOff>
    </xdr:from>
    <xdr:to>
      <xdr:col>7</xdr:col>
      <xdr:colOff>38100</xdr:colOff>
      <xdr:row>6</xdr:row>
      <xdr:rowOff>47625</xdr:rowOff>
    </xdr:to>
    <xdr:sp macro="" textlink="">
      <xdr:nvSpPr>
        <xdr:cNvPr id="5" name="WordArt 73">
          <a:extLst>
            <a:ext uri="{FF2B5EF4-FFF2-40B4-BE49-F238E27FC236}">
              <a16:creationId xmlns:a16="http://schemas.microsoft.com/office/drawing/2014/main" id="{00000000-0008-0000-0500-000005000000}"/>
            </a:ext>
          </a:extLst>
        </xdr:cNvPr>
        <xdr:cNvSpPr>
          <a:spLocks noChangeArrowheads="1" noChangeShapeType="1" noTextEdit="1"/>
        </xdr:cNvSpPr>
      </xdr:nvSpPr>
      <xdr:spPr bwMode="auto">
        <a:xfrm rot="-1802267">
          <a:off x="1120775" y="892175"/>
          <a:ext cx="403225" cy="27305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1057" name="WordArt 33">
          <a:extLst>
            <a:ext uri="{FF2B5EF4-FFF2-40B4-BE49-F238E27FC236}">
              <a16:creationId xmlns:a16="http://schemas.microsoft.com/office/drawing/2014/main" id="{00000000-0008-0000-0600-00002104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1060" name="WordArt 36">
          <a:extLst>
            <a:ext uri="{FF2B5EF4-FFF2-40B4-BE49-F238E27FC236}">
              <a16:creationId xmlns:a16="http://schemas.microsoft.com/office/drawing/2014/main" id="{00000000-0008-0000-0600-00002404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1061" name="WordArt 37">
          <a:extLst>
            <a:ext uri="{FF2B5EF4-FFF2-40B4-BE49-F238E27FC236}">
              <a16:creationId xmlns:a16="http://schemas.microsoft.com/office/drawing/2014/main" id="{00000000-0008-0000-0600-00002504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1062" name="WordArt 38">
          <a:extLst>
            <a:ext uri="{FF2B5EF4-FFF2-40B4-BE49-F238E27FC236}">
              <a16:creationId xmlns:a16="http://schemas.microsoft.com/office/drawing/2014/main" id="{00000000-0008-0000-0600-00002604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3093" name="WordArt 21">
          <a:extLst>
            <a:ext uri="{FF2B5EF4-FFF2-40B4-BE49-F238E27FC236}">
              <a16:creationId xmlns:a16="http://schemas.microsoft.com/office/drawing/2014/main" id="{00000000-0008-0000-0700-0000150C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3094" name="WordArt 22">
          <a:extLst>
            <a:ext uri="{FF2B5EF4-FFF2-40B4-BE49-F238E27FC236}">
              <a16:creationId xmlns:a16="http://schemas.microsoft.com/office/drawing/2014/main" id="{00000000-0008-0000-0700-0000160C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3095" name="WordArt 23">
          <a:extLst>
            <a:ext uri="{FF2B5EF4-FFF2-40B4-BE49-F238E27FC236}">
              <a16:creationId xmlns:a16="http://schemas.microsoft.com/office/drawing/2014/main" id="{00000000-0008-0000-0700-0000170C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3096" name="WordArt 24">
          <a:extLst>
            <a:ext uri="{FF2B5EF4-FFF2-40B4-BE49-F238E27FC236}">
              <a16:creationId xmlns:a16="http://schemas.microsoft.com/office/drawing/2014/main" id="{00000000-0008-0000-0700-0000180C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85725</xdr:colOff>
      <xdr:row>4</xdr:row>
      <xdr:rowOff>28575</xdr:rowOff>
    </xdr:from>
    <xdr:to>
      <xdr:col>5</xdr:col>
      <xdr:colOff>19050</xdr:colOff>
      <xdr:row>6</xdr:row>
      <xdr:rowOff>19050</xdr:rowOff>
    </xdr:to>
    <xdr:sp macro="" textlink="">
      <xdr:nvSpPr>
        <xdr:cNvPr id="4117" name="WordArt 21">
          <a:extLst>
            <a:ext uri="{FF2B5EF4-FFF2-40B4-BE49-F238E27FC236}">
              <a16:creationId xmlns:a16="http://schemas.microsoft.com/office/drawing/2014/main" id="{00000000-0008-0000-0800-000015100000}"/>
            </a:ext>
          </a:extLst>
        </xdr:cNvPr>
        <xdr:cNvSpPr>
          <a:spLocks noChangeArrowheads="1" noChangeShapeType="1" noTextEdit="1"/>
        </xdr:cNvSpPr>
      </xdr:nvSpPr>
      <xdr:spPr bwMode="auto">
        <a:xfrm rot="-2361260">
          <a:off x="352425" y="742950"/>
          <a:ext cx="581025" cy="314325"/>
        </a:xfrm>
        <a:prstGeom prst="rect">
          <a:avLst/>
        </a:prstGeom>
      </xdr:spPr>
      <xdr:txBody>
        <a:bodyPr wrap="none" fromWordArt="1">
          <a:prstTxWarp prst="textSlantUp">
            <a:avLst>
              <a:gd name="adj" fmla="val 57144"/>
            </a:avLst>
          </a:prstTxWarp>
        </a:bodyPr>
        <a:lstStyle/>
        <a:p>
          <a:pPr algn="ctr" rtl="0"/>
          <a:r>
            <a:rPr lang="en-US" sz="800" kern="10" spc="0">
              <a:ln w="9525">
                <a:solidFill>
                  <a:srgbClr val="000000"/>
                </a:solidFill>
                <a:round/>
                <a:headEnd/>
                <a:tailEnd/>
              </a:ln>
              <a:solidFill>
                <a:srgbClr val="000000"/>
              </a:solidFill>
              <a:effectLst/>
              <a:latin typeface="Arial"/>
              <a:cs typeface="Arial"/>
            </a:rPr>
            <a:t>Energy &amp; Air</a:t>
          </a:r>
        </a:p>
      </xdr:txBody>
    </xdr:sp>
    <xdr:clientData/>
  </xdr:twoCellAnchor>
  <xdr:twoCellAnchor>
    <xdr:from>
      <xdr:col>2</xdr:col>
      <xdr:colOff>171450</xdr:colOff>
      <xdr:row>4</xdr:row>
      <xdr:rowOff>152400</xdr:rowOff>
    </xdr:from>
    <xdr:to>
      <xdr:col>5</xdr:col>
      <xdr:colOff>28575</xdr:colOff>
      <xdr:row>6</xdr:row>
      <xdr:rowOff>95250</xdr:rowOff>
    </xdr:to>
    <xdr:sp macro="" textlink="">
      <xdr:nvSpPr>
        <xdr:cNvPr id="4118" name="WordArt 22">
          <a:extLst>
            <a:ext uri="{FF2B5EF4-FFF2-40B4-BE49-F238E27FC236}">
              <a16:creationId xmlns:a16="http://schemas.microsoft.com/office/drawing/2014/main" id="{00000000-0008-0000-0800-000016100000}"/>
            </a:ext>
          </a:extLst>
        </xdr:cNvPr>
        <xdr:cNvSpPr>
          <a:spLocks noChangeArrowheads="1" noChangeShapeType="1" noTextEdit="1"/>
        </xdr:cNvSpPr>
      </xdr:nvSpPr>
      <xdr:spPr bwMode="auto">
        <a:xfrm rot="-1808981">
          <a:off x="590550"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Water</a:t>
          </a:r>
        </a:p>
      </xdr:txBody>
    </xdr:sp>
    <xdr:clientData/>
  </xdr:twoCellAnchor>
  <xdr:twoCellAnchor>
    <xdr:from>
      <xdr:col>3</xdr:col>
      <xdr:colOff>142875</xdr:colOff>
      <xdr:row>4</xdr:row>
      <xdr:rowOff>152400</xdr:rowOff>
    </xdr:from>
    <xdr:to>
      <xdr:col>6</xdr:col>
      <xdr:colOff>38100</xdr:colOff>
      <xdr:row>6</xdr:row>
      <xdr:rowOff>95250</xdr:rowOff>
    </xdr:to>
    <xdr:sp macro="" textlink="">
      <xdr:nvSpPr>
        <xdr:cNvPr id="4119" name="WordArt 23">
          <a:extLst>
            <a:ext uri="{FF2B5EF4-FFF2-40B4-BE49-F238E27FC236}">
              <a16:creationId xmlns:a16="http://schemas.microsoft.com/office/drawing/2014/main" id="{00000000-0008-0000-0800-000017100000}"/>
            </a:ext>
          </a:extLst>
        </xdr:cNvPr>
        <xdr:cNvSpPr>
          <a:spLocks noChangeArrowheads="1" noChangeShapeType="1" noTextEdit="1"/>
        </xdr:cNvSpPr>
      </xdr:nvSpPr>
      <xdr:spPr bwMode="auto">
        <a:xfrm rot="-1802267">
          <a:off x="752475" y="86677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Waste</a:t>
          </a:r>
        </a:p>
      </xdr:txBody>
    </xdr:sp>
    <xdr:clientData/>
  </xdr:twoCellAnchor>
  <xdr:twoCellAnchor>
    <xdr:from>
      <xdr:col>5</xdr:col>
      <xdr:colOff>0</xdr:colOff>
      <xdr:row>4</xdr:row>
      <xdr:rowOff>133350</xdr:rowOff>
    </xdr:from>
    <xdr:to>
      <xdr:col>7</xdr:col>
      <xdr:colOff>9525</xdr:colOff>
      <xdr:row>6</xdr:row>
      <xdr:rowOff>76200</xdr:rowOff>
    </xdr:to>
    <xdr:sp macro="" textlink="">
      <xdr:nvSpPr>
        <xdr:cNvPr id="4120" name="WordArt 24">
          <a:extLst>
            <a:ext uri="{FF2B5EF4-FFF2-40B4-BE49-F238E27FC236}">
              <a16:creationId xmlns:a16="http://schemas.microsoft.com/office/drawing/2014/main" id="{00000000-0008-0000-0800-000018100000}"/>
            </a:ext>
          </a:extLst>
        </xdr:cNvPr>
        <xdr:cNvSpPr>
          <a:spLocks noChangeArrowheads="1" noChangeShapeType="1" noTextEdit="1"/>
        </xdr:cNvSpPr>
      </xdr:nvSpPr>
      <xdr:spPr bwMode="auto">
        <a:xfrm rot="-1802267">
          <a:off x="914400" y="847725"/>
          <a:ext cx="352425" cy="266700"/>
        </a:xfrm>
        <a:prstGeom prst="rect">
          <a:avLst/>
        </a:prstGeom>
      </xdr:spPr>
      <xdr:txBody>
        <a:bodyPr wrap="none" fromWordArt="1">
          <a:prstTxWarp prst="textSlantUp">
            <a:avLst>
              <a:gd name="adj" fmla="val 67995"/>
            </a:avLst>
          </a:prstTxWarp>
        </a:bodyPr>
        <a:lstStyle/>
        <a:p>
          <a:pPr algn="ctr" rtl="0"/>
          <a:r>
            <a:rPr lang="en-US" sz="800" kern="10" spc="0">
              <a:ln w="9525">
                <a:solidFill>
                  <a:srgbClr val="000000"/>
                </a:solidFill>
                <a:round/>
                <a:headEnd/>
                <a:tailEnd/>
              </a:ln>
              <a:solidFill>
                <a:srgbClr val="000000"/>
              </a:solidFill>
              <a:effectLst/>
              <a:latin typeface="Arial"/>
              <a:cs typeface="Arial"/>
            </a:rPr>
            <a:t>Health</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vcgov-my.sharepoint.com/Users/stacyossowicz/TCS%20Dropbox/1-%20Trifecta%20Construction%20Server/Clients/FGBC%20EVALUATOR/3%20Local%20Government/City%20of%20Fort%20Lauderdale/Reviewed%20FGBC-Green-Local-Government-Checklist-V5.xlsx" TargetMode="External"/><Relationship Id="rId1" Type="http://schemas.openxmlformats.org/officeDocument/2006/relationships/externalLinkPath" Target="https://vcgov-my.sharepoint.com/Users/stacyossowicz/TCS%20Dropbox/1-%20Trifecta%20Construction%20Server/Clients/FGBC%20EVALUATOR/3%20Local%20Government/City%20of%20Fort%20Lauderdale/Reviewed%20FGBC-Green-Local-Government-Checklist-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Registration Form"/>
      <sheetName val="Final Application"/>
      <sheetName val="Certification Upgrade"/>
      <sheetName val="Recertification"/>
      <sheetName val="Filter Tool"/>
      <sheetName val="A-Administration"/>
      <sheetName val="B-Agriculture&amp;Extension"/>
      <sheetName val="C-Building&amp;Development"/>
      <sheetName val="D-Economic Development&amp;Tourism"/>
      <sheetName val="E-Emergency Mgmt&amp;Public Safety"/>
      <sheetName val="F-Energy Efficiency, C&amp;S"/>
      <sheetName val="G-Housing&amp;Human Services"/>
      <sheetName val="H-Human Resources"/>
      <sheetName val="I-Information Services"/>
      <sheetName val="J-NatResMgmt&amp;EnvProt"/>
      <sheetName val="K-Parks&amp;Recreation"/>
      <sheetName val="L-Planning&amp;Zoning"/>
      <sheetName val="M-Ports&amp;Marinas"/>
      <sheetName val="N-Prop Appraiser Tax Collector"/>
      <sheetName val="O-Public Transportation"/>
      <sheetName val="P-PublicWorks&amp;Engineering"/>
      <sheetName val="R-Solid Waste"/>
      <sheetName val="S-Water&amp;Wastewater"/>
      <sheetName val="Innovation"/>
      <sheetName val="Fleet Management"/>
    </sheetNames>
    <sheetDataSet>
      <sheetData sheetId="0"/>
      <sheetData sheetId="1"/>
      <sheetData sheetId="2"/>
      <sheetData sheetId="3"/>
      <sheetData sheetId="4"/>
      <sheetData sheetId="5"/>
      <sheetData sheetId="6">
        <row r="43">
          <cell r="I43" t="str">
            <v xml:space="preserve">Conduct a greenhouse gas inventory for emissions from local government operations that establishes a baseline from which emissions will be reduced. </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floridagreenbuilding.org/local-governments" TargetMode="External"/><Relationship Id="rId7" Type="http://schemas.openxmlformats.org/officeDocument/2006/relationships/printerSettings" Target="../printerSettings/printerSettings1.bin"/><Relationship Id="rId2" Type="http://schemas.openxmlformats.org/officeDocument/2006/relationships/hyperlink" Target="http://www.floridagreenbuilding.org/local-governments" TargetMode="External"/><Relationship Id="rId1" Type="http://schemas.openxmlformats.org/officeDocument/2006/relationships/hyperlink" Target="http://www.floridagreenbuilding.org/local-governments" TargetMode="External"/><Relationship Id="rId6" Type="http://schemas.openxmlformats.org/officeDocument/2006/relationships/hyperlink" Target="mailto:info@FloridaGreenBuilding.org" TargetMode="External"/><Relationship Id="rId5" Type="http://schemas.openxmlformats.org/officeDocument/2006/relationships/hyperlink" Target="http://www.floridagreenbuilding.org/local-governments" TargetMode="External"/><Relationship Id="rId4" Type="http://schemas.openxmlformats.org/officeDocument/2006/relationships/hyperlink" Target="http://www.floridagreenbuilding.org/local-government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orm.jotformz.com/13251648666"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floridagreenbuilding.org/files/1/File/Standard_Govt/FleetManagement.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buildertrend.net/" TargetMode="External"/><Relationship Id="rId1" Type="http://schemas.openxmlformats.org/officeDocument/2006/relationships/hyperlink" Target="http://florida-green-building-coalition.myshopify.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paces.hightail.com/uplink/certification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hightail.com/u/certification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L54"/>
  <sheetViews>
    <sheetView topLeftCell="A13" zoomScaleNormal="100" workbookViewId="0">
      <selection activeCell="G27" sqref="G27"/>
    </sheetView>
  </sheetViews>
  <sheetFormatPr baseColWidth="10" defaultColWidth="8.83203125" defaultRowHeight="13" x14ac:dyDescent="0.15"/>
  <cols>
    <col min="5" max="5" width="16.33203125" customWidth="1"/>
    <col min="6" max="6" width="2.33203125" customWidth="1"/>
    <col min="7" max="7" width="36.5" customWidth="1"/>
    <col min="8" max="8" width="9.1640625" hidden="1" customWidth="1"/>
    <col min="12" max="12" width="17.1640625" customWidth="1"/>
  </cols>
  <sheetData>
    <row r="1" spans="2:12" ht="74.25" customHeight="1" x14ac:dyDescent="0.15"/>
    <row r="2" spans="2:12" ht="28" customHeight="1" x14ac:dyDescent="0.3">
      <c r="B2" s="57" t="s">
        <v>0</v>
      </c>
      <c r="C2" s="58"/>
      <c r="D2" s="58"/>
      <c r="E2" s="58"/>
      <c r="F2" s="58"/>
      <c r="G2" s="58"/>
      <c r="H2" s="59"/>
      <c r="I2" s="59"/>
      <c r="J2" s="59"/>
      <c r="K2" s="59"/>
      <c r="L2" s="59"/>
    </row>
    <row r="3" spans="2:12" ht="26" customHeight="1" x14ac:dyDescent="0.25">
      <c r="B3" s="60" t="s">
        <v>1</v>
      </c>
      <c r="C3" s="59"/>
      <c r="D3" s="59"/>
      <c r="E3" s="59"/>
      <c r="F3" s="59"/>
      <c r="G3" s="59"/>
      <c r="H3" s="59"/>
      <c r="I3" s="59"/>
      <c r="J3" s="59"/>
      <c r="K3" s="59"/>
      <c r="L3" s="59"/>
    </row>
    <row r="4" spans="2:12" ht="20" customHeight="1" x14ac:dyDescent="0.2">
      <c r="B4" s="623" t="s">
        <v>2</v>
      </c>
      <c r="C4" s="621"/>
      <c r="D4" s="621"/>
      <c r="E4" s="621"/>
      <c r="F4" s="621"/>
      <c r="G4" s="621"/>
      <c r="H4" s="621"/>
      <c r="I4" s="621"/>
      <c r="J4" s="621"/>
      <c r="K4" s="621"/>
      <c r="L4" s="621"/>
    </row>
    <row r="5" spans="2:12" ht="20" customHeight="1" x14ac:dyDescent="0.25">
      <c r="B5" s="61" t="s">
        <v>3</v>
      </c>
      <c r="C5" s="59"/>
      <c r="D5" s="59"/>
      <c r="E5" s="59"/>
      <c r="F5" s="59"/>
      <c r="G5" s="59"/>
      <c r="H5" s="59"/>
      <c r="I5" s="59"/>
      <c r="J5" s="59"/>
      <c r="K5" s="59"/>
      <c r="L5" s="59"/>
    </row>
    <row r="6" spans="2:12" ht="20" customHeight="1" x14ac:dyDescent="0.2">
      <c r="B6" s="620" t="s">
        <v>1143</v>
      </c>
      <c r="C6" s="621"/>
      <c r="D6" s="621"/>
      <c r="E6" s="621"/>
      <c r="F6" s="621"/>
      <c r="G6" s="621"/>
      <c r="H6" s="621"/>
      <c r="I6" s="621"/>
      <c r="J6" s="621"/>
      <c r="K6" s="621"/>
      <c r="L6" s="621"/>
    </row>
    <row r="7" spans="2:12" ht="23" x14ac:dyDescent="0.25">
      <c r="B7" s="50"/>
      <c r="C7" s="50"/>
      <c r="D7" s="50"/>
      <c r="E7" s="50"/>
      <c r="F7" s="50"/>
      <c r="G7" s="50"/>
      <c r="H7" s="50"/>
      <c r="I7" s="50"/>
      <c r="J7" s="50"/>
      <c r="K7" s="50"/>
      <c r="L7" s="50"/>
    </row>
    <row r="8" spans="2:12" ht="25.5" customHeight="1" x14ac:dyDescent="0.15">
      <c r="B8" s="624" t="s">
        <v>4</v>
      </c>
      <c r="C8" s="608"/>
      <c r="D8" s="608"/>
      <c r="E8" s="608"/>
      <c r="F8" s="608"/>
      <c r="G8" s="608"/>
      <c r="H8" s="608"/>
      <c r="I8" s="608"/>
      <c r="J8" s="608"/>
      <c r="K8" s="608"/>
      <c r="L8" s="608"/>
    </row>
    <row r="9" spans="2:12" ht="62" customHeight="1" x14ac:dyDescent="0.15">
      <c r="B9" s="625" t="s">
        <v>5</v>
      </c>
      <c r="C9" s="625"/>
      <c r="D9" s="625"/>
      <c r="E9" s="625"/>
      <c r="F9" s="625"/>
      <c r="G9" s="625"/>
      <c r="H9" s="625"/>
      <c r="I9" s="625"/>
      <c r="J9" s="625"/>
      <c r="K9" s="625"/>
      <c r="L9" s="625"/>
    </row>
    <row r="10" spans="2:12" ht="15" customHeight="1" x14ac:dyDescent="0.15">
      <c r="B10" s="55"/>
      <c r="C10" s="1"/>
      <c r="D10" s="1"/>
      <c r="E10" s="1"/>
      <c r="F10" s="1"/>
      <c r="G10" s="1"/>
      <c r="H10" s="1"/>
      <c r="I10" s="1"/>
      <c r="J10" s="1"/>
      <c r="K10" s="1"/>
      <c r="L10" s="1"/>
    </row>
    <row r="11" spans="2:12" ht="23.25" customHeight="1" x14ac:dyDescent="0.15">
      <c r="B11" s="624" t="s">
        <v>6</v>
      </c>
      <c r="C11" s="608"/>
      <c r="D11" s="608"/>
      <c r="E11" s="608"/>
      <c r="F11" s="608"/>
      <c r="G11" s="608"/>
      <c r="H11" s="608"/>
      <c r="I11" s="608"/>
      <c r="J11" s="608"/>
      <c r="K11" s="608"/>
      <c r="L11" s="608"/>
    </row>
    <row r="12" spans="2:12" ht="56" customHeight="1" x14ac:dyDescent="0.15">
      <c r="B12" s="625" t="s">
        <v>7</v>
      </c>
      <c r="C12" s="625"/>
      <c r="D12" s="625"/>
      <c r="E12" s="625"/>
      <c r="F12" s="625"/>
      <c r="G12" s="625"/>
      <c r="H12" s="625"/>
      <c r="I12" s="625"/>
      <c r="J12" s="625"/>
      <c r="K12" s="625"/>
      <c r="L12" s="625"/>
    </row>
    <row r="13" spans="2:12" ht="15" customHeight="1" x14ac:dyDescent="0.15">
      <c r="B13" s="55"/>
      <c r="C13" s="1"/>
      <c r="D13" s="1"/>
      <c r="E13" s="1"/>
      <c r="F13" s="1"/>
      <c r="G13" s="1"/>
      <c r="H13" s="1"/>
      <c r="I13" s="1"/>
      <c r="J13" s="1"/>
      <c r="K13" s="1"/>
      <c r="L13" s="1"/>
    </row>
    <row r="14" spans="2:12" ht="24.75" customHeight="1" x14ac:dyDescent="0.15">
      <c r="B14" s="624" t="s">
        <v>8</v>
      </c>
      <c r="C14" s="608"/>
      <c r="D14" s="608"/>
      <c r="E14" s="608"/>
      <c r="F14" s="608"/>
      <c r="G14" s="608"/>
      <c r="H14" s="608"/>
      <c r="I14" s="608"/>
      <c r="J14" s="608"/>
      <c r="K14" s="608"/>
      <c r="L14" s="608"/>
    </row>
    <row r="15" spans="2:12" ht="23.25" customHeight="1" x14ac:dyDescent="0.15">
      <c r="B15" s="625" t="s">
        <v>9</v>
      </c>
      <c r="C15" s="625"/>
      <c r="D15" s="625"/>
      <c r="E15" s="625"/>
      <c r="F15" s="625"/>
      <c r="G15" s="625"/>
      <c r="H15" s="625"/>
      <c r="I15" s="625"/>
      <c r="J15" s="625"/>
      <c r="K15" s="625"/>
      <c r="L15" s="625"/>
    </row>
    <row r="16" spans="2:12" ht="23.25" customHeight="1" x14ac:dyDescent="0.15">
      <c r="B16" s="626" t="s">
        <v>10</v>
      </c>
      <c r="C16" s="626"/>
      <c r="D16" s="626"/>
      <c r="E16" s="626"/>
      <c r="F16" s="626"/>
      <c r="G16" s="626"/>
      <c r="H16" s="626"/>
      <c r="I16" s="626"/>
      <c r="J16" s="626"/>
      <c r="K16" s="626"/>
      <c r="L16" s="626"/>
    </row>
    <row r="17" spans="2:12" ht="15" customHeight="1" x14ac:dyDescent="0.15">
      <c r="B17" s="605" t="s">
        <v>11</v>
      </c>
      <c r="C17" s="606"/>
      <c r="D17" s="606"/>
      <c r="E17" s="606"/>
      <c r="F17" s="67"/>
      <c r="G17" s="605" t="s">
        <v>12</v>
      </c>
      <c r="H17" s="606"/>
      <c r="I17" s="606"/>
      <c r="J17" s="606"/>
      <c r="K17" s="67"/>
      <c r="L17" s="67"/>
    </row>
    <row r="18" spans="2:12" ht="15" customHeight="1" x14ac:dyDescent="0.15">
      <c r="B18" s="605" t="s">
        <v>13</v>
      </c>
      <c r="C18" s="606"/>
      <c r="D18" s="606"/>
      <c r="E18" s="606"/>
      <c r="F18" s="67"/>
      <c r="G18" s="605" t="s">
        <v>14</v>
      </c>
      <c r="H18" s="606"/>
      <c r="I18" s="606"/>
      <c r="J18" s="606"/>
      <c r="K18" s="67"/>
      <c r="L18" s="67"/>
    </row>
    <row r="19" spans="2:12" ht="15" customHeight="1" x14ac:dyDescent="0.15">
      <c r="B19" s="605" t="s">
        <v>15</v>
      </c>
      <c r="C19" s="606"/>
      <c r="D19" s="606"/>
      <c r="E19" s="606"/>
      <c r="F19" s="67"/>
      <c r="G19" s="67"/>
      <c r="H19" s="67"/>
      <c r="I19" s="67"/>
      <c r="J19" s="67"/>
      <c r="K19" s="67"/>
      <c r="L19" s="67"/>
    </row>
    <row r="20" spans="2:12" ht="15" customHeight="1" x14ac:dyDescent="0.15">
      <c r="B20" s="68"/>
      <c r="C20" s="69"/>
      <c r="D20" s="69"/>
      <c r="E20" s="69"/>
      <c r="F20" s="67"/>
      <c r="G20" s="67"/>
      <c r="H20" s="67"/>
      <c r="I20" s="67"/>
      <c r="J20" s="67"/>
      <c r="K20" s="67"/>
      <c r="L20" s="67"/>
    </row>
    <row r="21" spans="2:12" s="71" customFormat="1" ht="15" customHeight="1" x14ac:dyDescent="0.15">
      <c r="B21" s="72" t="s">
        <v>16</v>
      </c>
      <c r="C21" s="622" t="s">
        <v>17</v>
      </c>
      <c r="D21" s="622"/>
      <c r="E21" s="622"/>
      <c r="F21" s="622"/>
      <c r="G21" s="622"/>
      <c r="H21" s="622"/>
      <c r="I21" s="622"/>
      <c r="J21" s="622"/>
      <c r="K21" s="622"/>
      <c r="L21" s="622"/>
    </row>
    <row r="22" spans="2:12" s="71" customFormat="1" ht="15" customHeight="1" x14ac:dyDescent="0.15">
      <c r="B22" s="70"/>
      <c r="C22" s="622" t="s">
        <v>1141</v>
      </c>
      <c r="D22" s="622"/>
      <c r="E22" s="622"/>
      <c r="F22" s="622"/>
      <c r="G22" s="622"/>
      <c r="H22" s="622"/>
      <c r="I22" s="622"/>
      <c r="J22" s="622"/>
      <c r="K22" s="622"/>
      <c r="L22" s="70"/>
    </row>
    <row r="23" spans="2:12" s="71" customFormat="1" ht="15" customHeight="1" x14ac:dyDescent="0.15">
      <c r="B23" s="70"/>
      <c r="C23" s="607" t="s">
        <v>18</v>
      </c>
      <c r="D23" s="608"/>
      <c r="E23" s="608"/>
      <c r="F23" s="608"/>
      <c r="G23" s="608"/>
      <c r="H23" s="608"/>
      <c r="I23" s="608"/>
      <c r="J23" s="609" t="s">
        <v>19</v>
      </c>
      <c r="K23" s="608"/>
      <c r="L23" s="608"/>
    </row>
    <row r="24" spans="2:12" ht="15" customHeight="1" x14ac:dyDescent="0.15">
      <c r="B24" s="64"/>
      <c r="C24" s="70"/>
      <c r="D24" s="70"/>
      <c r="E24" s="70"/>
      <c r="F24" s="70"/>
      <c r="G24" s="70"/>
      <c r="H24" s="70"/>
      <c r="I24" s="70"/>
      <c r="J24" s="70"/>
      <c r="K24" s="70"/>
      <c r="L24" s="70"/>
    </row>
    <row r="25" spans="2:12" ht="15" customHeight="1" x14ac:dyDescent="0.15">
      <c r="B25" s="72" t="s">
        <v>20</v>
      </c>
      <c r="C25" s="610" t="s">
        <v>21</v>
      </c>
      <c r="D25" s="610"/>
      <c r="E25" s="610"/>
      <c r="F25" s="70"/>
      <c r="G25" s="70"/>
      <c r="H25" s="70"/>
      <c r="I25" s="70"/>
      <c r="J25" s="70"/>
      <c r="K25" s="70"/>
      <c r="L25" s="70"/>
    </row>
    <row r="26" spans="2:12" ht="15" customHeight="1" x14ac:dyDescent="0.15"/>
    <row r="27" spans="2:12" x14ac:dyDescent="0.15">
      <c r="B27" s="611" t="s">
        <v>22</v>
      </c>
      <c r="C27" s="612"/>
      <c r="D27" s="612"/>
      <c r="E27" s="613"/>
      <c r="G27" s="40"/>
      <c r="H27" s="17">
        <v>1</v>
      </c>
      <c r="I27" s="16"/>
      <c r="J27" s="16"/>
    </row>
    <row r="28" spans="2:12" x14ac:dyDescent="0.15">
      <c r="B28" s="614"/>
      <c r="C28" s="615"/>
      <c r="D28" s="615"/>
      <c r="E28" s="616"/>
      <c r="G28" s="129" t="s">
        <v>23</v>
      </c>
      <c r="H28" s="17">
        <v>2</v>
      </c>
      <c r="I28" s="16"/>
      <c r="J28" s="16"/>
    </row>
    <row r="29" spans="2:12" x14ac:dyDescent="0.15">
      <c r="B29" s="614"/>
      <c r="C29" s="615"/>
      <c r="D29" s="615"/>
      <c r="E29" s="616"/>
      <c r="G29" s="129" t="s">
        <v>24</v>
      </c>
      <c r="H29" s="17">
        <v>3</v>
      </c>
      <c r="I29" s="16"/>
      <c r="J29" s="16"/>
    </row>
    <row r="30" spans="2:12" x14ac:dyDescent="0.15">
      <c r="B30" s="614"/>
      <c r="C30" s="615"/>
      <c r="D30" s="615"/>
      <c r="E30" s="616"/>
      <c r="G30" s="129" t="s">
        <v>25</v>
      </c>
      <c r="H30" s="17">
        <v>4</v>
      </c>
      <c r="I30" s="16"/>
      <c r="J30" s="16"/>
    </row>
    <row r="31" spans="2:12" x14ac:dyDescent="0.15">
      <c r="B31" s="614"/>
      <c r="C31" s="615"/>
      <c r="D31" s="615"/>
      <c r="E31" s="616"/>
      <c r="G31" s="129" t="s">
        <v>26</v>
      </c>
      <c r="H31" s="17">
        <v>5</v>
      </c>
      <c r="I31" s="16"/>
      <c r="J31" s="16"/>
    </row>
    <row r="32" spans="2:12" x14ac:dyDescent="0.15">
      <c r="B32" s="614"/>
      <c r="C32" s="615"/>
      <c r="D32" s="615"/>
      <c r="E32" s="616"/>
      <c r="G32" s="129" t="s">
        <v>27</v>
      </c>
      <c r="H32" s="17">
        <v>6</v>
      </c>
      <c r="I32" s="16"/>
      <c r="J32" s="16"/>
    </row>
    <row r="33" spans="2:10" x14ac:dyDescent="0.15">
      <c r="B33" s="614"/>
      <c r="C33" s="615"/>
      <c r="D33" s="615"/>
      <c r="E33" s="616"/>
      <c r="G33" s="129" t="s">
        <v>28</v>
      </c>
      <c r="H33" s="17">
        <v>7</v>
      </c>
      <c r="I33" s="16"/>
      <c r="J33" s="16"/>
    </row>
    <row r="34" spans="2:10" x14ac:dyDescent="0.15">
      <c r="B34" s="614"/>
      <c r="C34" s="615"/>
      <c r="D34" s="615"/>
      <c r="E34" s="616"/>
      <c r="G34" s="129" t="s">
        <v>29</v>
      </c>
      <c r="H34" s="17">
        <v>8</v>
      </c>
      <c r="I34" s="16"/>
      <c r="J34" s="16"/>
    </row>
    <row r="35" spans="2:10" x14ac:dyDescent="0.15">
      <c r="B35" s="614"/>
      <c r="C35" s="615"/>
      <c r="D35" s="615"/>
      <c r="E35" s="616"/>
      <c r="G35" s="129" t="s">
        <v>30</v>
      </c>
      <c r="H35" s="17">
        <v>9</v>
      </c>
      <c r="I35" s="16"/>
      <c r="J35" s="16"/>
    </row>
    <row r="36" spans="2:10" x14ac:dyDescent="0.15">
      <c r="B36" s="614"/>
      <c r="C36" s="615"/>
      <c r="D36" s="615"/>
      <c r="E36" s="616"/>
      <c r="G36" s="129" t="s">
        <v>31</v>
      </c>
      <c r="H36" s="17">
        <v>10</v>
      </c>
      <c r="I36" s="16"/>
      <c r="J36" s="16"/>
    </row>
    <row r="37" spans="2:10" x14ac:dyDescent="0.15">
      <c r="B37" s="614"/>
      <c r="C37" s="615"/>
      <c r="D37" s="615"/>
      <c r="E37" s="616"/>
      <c r="G37" s="129" t="s">
        <v>32</v>
      </c>
      <c r="H37" s="17">
        <v>11</v>
      </c>
      <c r="I37" s="16"/>
      <c r="J37" s="16"/>
    </row>
    <row r="38" spans="2:10" x14ac:dyDescent="0.15">
      <c r="B38" s="614"/>
      <c r="C38" s="615"/>
      <c r="D38" s="615"/>
      <c r="E38" s="616"/>
      <c r="G38" s="129" t="s">
        <v>33</v>
      </c>
      <c r="H38" s="17">
        <v>12</v>
      </c>
      <c r="I38" s="16"/>
      <c r="J38" s="16"/>
    </row>
    <row r="39" spans="2:10" x14ac:dyDescent="0.15">
      <c r="B39" s="614"/>
      <c r="C39" s="615"/>
      <c r="D39" s="615"/>
      <c r="E39" s="616"/>
      <c r="G39" s="129" t="s">
        <v>34</v>
      </c>
      <c r="H39" s="17">
        <v>13</v>
      </c>
      <c r="I39" s="16"/>
      <c r="J39" s="16"/>
    </row>
    <row r="40" spans="2:10" x14ac:dyDescent="0.15">
      <c r="B40" s="614"/>
      <c r="C40" s="615"/>
      <c r="D40" s="615"/>
      <c r="E40" s="616"/>
      <c r="G40" s="129" t="s">
        <v>35</v>
      </c>
      <c r="H40" s="17">
        <v>14</v>
      </c>
      <c r="I40" s="16"/>
      <c r="J40" s="16"/>
    </row>
    <row r="41" spans="2:10" x14ac:dyDescent="0.15">
      <c r="B41" s="614"/>
      <c r="C41" s="615"/>
      <c r="D41" s="615"/>
      <c r="E41" s="616"/>
      <c r="G41" s="129" t="s">
        <v>36</v>
      </c>
      <c r="H41" s="17">
        <v>15</v>
      </c>
      <c r="I41" s="16"/>
      <c r="J41" s="16"/>
    </row>
    <row r="42" spans="2:10" x14ac:dyDescent="0.15">
      <c r="B42" s="614"/>
      <c r="C42" s="615"/>
      <c r="D42" s="615"/>
      <c r="E42" s="616"/>
      <c r="G42" s="129" t="s">
        <v>37</v>
      </c>
      <c r="H42" s="17">
        <v>16</v>
      </c>
      <c r="I42" s="16"/>
      <c r="J42" s="16"/>
    </row>
    <row r="43" spans="2:10" x14ac:dyDescent="0.15">
      <c r="B43" s="614"/>
      <c r="C43" s="615"/>
      <c r="D43" s="615"/>
      <c r="E43" s="616"/>
      <c r="G43" s="129" t="s">
        <v>38</v>
      </c>
      <c r="H43" s="17">
        <v>17</v>
      </c>
      <c r="I43" s="16"/>
      <c r="J43" s="16"/>
    </row>
    <row r="44" spans="2:10" x14ac:dyDescent="0.15">
      <c r="B44" s="614"/>
      <c r="C44" s="615"/>
      <c r="D44" s="615"/>
      <c r="E44" s="616"/>
      <c r="G44" s="129" t="s">
        <v>39</v>
      </c>
      <c r="H44" s="17">
        <v>18</v>
      </c>
      <c r="I44" s="16"/>
      <c r="J44" s="16"/>
    </row>
    <row r="45" spans="2:10" x14ac:dyDescent="0.15">
      <c r="B45" s="614"/>
      <c r="C45" s="615"/>
      <c r="D45" s="615"/>
      <c r="E45" s="616"/>
      <c r="G45" s="129" t="s">
        <v>40</v>
      </c>
      <c r="H45" s="17">
        <v>19</v>
      </c>
      <c r="I45" s="16"/>
      <c r="J45" s="16"/>
    </row>
    <row r="46" spans="2:10" x14ac:dyDescent="0.15">
      <c r="B46" s="614"/>
      <c r="C46" s="615"/>
      <c r="D46" s="615"/>
      <c r="E46" s="616"/>
      <c r="G46" s="129" t="s">
        <v>41</v>
      </c>
      <c r="H46" s="17">
        <v>20</v>
      </c>
      <c r="I46" s="16"/>
      <c r="J46" s="16"/>
    </row>
    <row r="47" spans="2:10" x14ac:dyDescent="0.15">
      <c r="B47" s="614"/>
      <c r="C47" s="615"/>
      <c r="D47" s="615"/>
      <c r="E47" s="616"/>
      <c r="G47" s="40"/>
      <c r="H47" s="17">
        <v>21</v>
      </c>
      <c r="I47" s="16"/>
      <c r="J47" s="16"/>
    </row>
    <row r="48" spans="2:10" x14ac:dyDescent="0.15">
      <c r="B48" s="614"/>
      <c r="C48" s="615"/>
      <c r="D48" s="615"/>
      <c r="E48" s="616"/>
      <c r="G48" s="40"/>
      <c r="H48" s="17">
        <v>22</v>
      </c>
      <c r="I48" s="16"/>
      <c r="J48" s="16"/>
    </row>
    <row r="49" spans="2:12" x14ac:dyDescent="0.15">
      <c r="B49" s="614"/>
      <c r="C49" s="615"/>
      <c r="D49" s="615"/>
      <c r="E49" s="616"/>
      <c r="G49" s="40"/>
      <c r="H49" s="17">
        <v>23</v>
      </c>
      <c r="I49" s="16"/>
      <c r="J49" s="16"/>
    </row>
    <row r="50" spans="2:12" x14ac:dyDescent="0.15">
      <c r="B50" s="614"/>
      <c r="C50" s="615"/>
      <c r="D50" s="615"/>
      <c r="E50" s="616"/>
      <c r="G50" s="40"/>
      <c r="H50" s="17">
        <v>24</v>
      </c>
      <c r="I50" s="16"/>
      <c r="J50" s="16"/>
    </row>
    <row r="51" spans="2:12" x14ac:dyDescent="0.15">
      <c r="B51" s="617"/>
      <c r="C51" s="618"/>
      <c r="D51" s="618"/>
      <c r="E51" s="619"/>
      <c r="G51" s="40"/>
      <c r="H51" s="17">
        <v>25</v>
      </c>
      <c r="I51" s="16"/>
      <c r="J51" s="16"/>
    </row>
    <row r="53" spans="2:12" ht="12.75" customHeight="1" x14ac:dyDescent="0.15">
      <c r="B53" s="62"/>
      <c r="C53" s="604" t="s">
        <v>42</v>
      </c>
      <c r="D53" s="604"/>
      <c r="E53" s="604"/>
      <c r="F53" s="604"/>
      <c r="G53" s="604"/>
      <c r="H53" s="604"/>
      <c r="I53" s="604"/>
      <c r="J53" s="604"/>
      <c r="K53" s="604"/>
      <c r="L53" s="604"/>
    </row>
    <row r="54" spans="2:12" ht="17.25" customHeight="1" x14ac:dyDescent="0.15">
      <c r="B54" s="63"/>
      <c r="C54" s="604"/>
      <c r="D54" s="604"/>
      <c r="E54" s="604"/>
      <c r="F54" s="604"/>
      <c r="G54" s="604"/>
      <c r="H54" s="604"/>
      <c r="I54" s="604"/>
      <c r="J54" s="604"/>
      <c r="K54" s="604"/>
      <c r="L54" s="604"/>
    </row>
  </sheetData>
  <sheetProtection algorithmName="SHA-512" hashValue="h8rCV/AhQDcBCLUYSXYMF/Na4BtFOLAiMwmGT5shT01O8jQqsdUlcEMnfzDkFUx0YC5ckJilfkNkKxWG5winfQ==" saltValue="fRq6E5if+rR4MGhGyaAWcA==" spinCount="100000" sheet="1" selectLockedCells="1"/>
  <mergeCells count="21">
    <mergeCell ref="B6:L6"/>
    <mergeCell ref="G18:J18"/>
    <mergeCell ref="C21:L21"/>
    <mergeCell ref="C22:K22"/>
    <mergeCell ref="B4:L4"/>
    <mergeCell ref="B8:L8"/>
    <mergeCell ref="B9:L9"/>
    <mergeCell ref="B11:L11"/>
    <mergeCell ref="B12:L12"/>
    <mergeCell ref="B14:L14"/>
    <mergeCell ref="B15:L15"/>
    <mergeCell ref="B16:L16"/>
    <mergeCell ref="C53:L54"/>
    <mergeCell ref="B17:E17"/>
    <mergeCell ref="B18:E18"/>
    <mergeCell ref="B19:E19"/>
    <mergeCell ref="G17:J17"/>
    <mergeCell ref="C23:I23"/>
    <mergeCell ref="J23:L23"/>
    <mergeCell ref="C25:E25"/>
    <mergeCell ref="B27:E51"/>
  </mergeCells>
  <phoneticPr fontId="0" type="noConversion"/>
  <hyperlinks>
    <hyperlink ref="B17:E17" r:id="rId1" display="Standards &amp; Policies" xr:uid="{00000000-0004-0000-0000-000000000000}"/>
    <hyperlink ref="B18:E18" r:id="rId2" display="Reference Guide" xr:uid="{00000000-0004-0000-0000-000001000000}"/>
    <hyperlink ref="B19:E19" r:id="rId3" display="Green Cleaning Checklist" xr:uid="{00000000-0004-0000-0000-000002000000}"/>
    <hyperlink ref="G17:J17" r:id="rId4" display="Landscaping Module" xr:uid="{00000000-0004-0000-0000-000003000000}"/>
    <hyperlink ref="G18:J18" r:id="rId5" display="Fleet Management Module" xr:uid="{00000000-0004-0000-0000-000004000000}"/>
    <hyperlink ref="J23" r:id="rId6" xr:uid="{00000000-0004-0000-0000-000005000000}"/>
  </hyperlinks>
  <pageMargins left="0.5" right="0.5" top="0.5" bottom="0.5" header="0.5" footer="0.5"/>
  <pageSetup scale="71" orientation="portrait" r:id="rId7"/>
  <headerFooter alignWithMargins="0"/>
  <rowBreaks count="1" manualBreakCount="1">
    <brk id="52"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E36"/>
  <sheetViews>
    <sheetView zoomScaleNormal="100" workbookViewId="0">
      <pane xSplit="23" ySplit="8" topLeftCell="X9" activePane="bottomRight" state="frozen"/>
      <selection pane="topRight" activeCell="AE4" sqref="AE4"/>
      <selection pane="bottomLeft" activeCell="AE4" sqref="AE4"/>
      <selection pane="bottomRight" activeCell="W23" sqref="W23:W24"/>
    </sheetView>
  </sheetViews>
  <sheetFormatPr baseColWidth="10" defaultColWidth="8.83203125" defaultRowHeight="14" x14ac:dyDescent="0.15"/>
  <cols>
    <col min="1" max="1" width="4" style="67" customWidth="1"/>
    <col min="2" max="2" width="2.33203125" style="67" hidden="1" customWidth="1"/>
    <col min="3" max="3" width="2.83203125" style="67" hidden="1" customWidth="1"/>
    <col min="4" max="6" width="2.33203125" style="67" hidden="1" customWidth="1"/>
    <col min="7" max="7" width="2.83203125" style="67" hidden="1" customWidth="1"/>
    <col min="8" max="8" width="2.33203125" style="67" hidden="1" customWidth="1"/>
    <col min="9" max="13" width="8.83203125" style="67"/>
    <col min="14" max="15" width="10.5" style="67" customWidth="1"/>
    <col min="16" max="16" width="5.6640625" style="67" customWidth="1"/>
    <col min="17" max="17" width="10.33203125" style="67" customWidth="1"/>
    <col min="18" max="18" width="5.1640625" style="67" customWidth="1"/>
    <col min="19" max="19" width="5.6640625" style="67" customWidth="1"/>
    <col min="20" max="20" width="4.6640625" style="67" customWidth="1"/>
    <col min="21" max="21" width="5.1640625" style="67" customWidth="1"/>
    <col min="22" max="22" width="27.5" style="67" customWidth="1"/>
    <col min="23" max="23" width="23.6640625" style="67" customWidth="1"/>
    <col min="24" max="24" width="47" style="67" customWidth="1"/>
    <col min="25" max="25" width="3.6640625" style="67" hidden="1" customWidth="1"/>
    <col min="26" max="30" width="9.1640625" style="67" hidden="1" customWidth="1"/>
    <col min="31" max="31" width="0" style="67" hidden="1" customWidth="1"/>
    <col min="32" max="16384" width="8.83203125" style="67"/>
  </cols>
  <sheetData>
    <row r="1" spans="1:31" ht="16" x14ac:dyDescent="0.2">
      <c r="A1" s="737" t="s">
        <v>834</v>
      </c>
      <c r="B1" s="737"/>
      <c r="C1" s="737"/>
      <c r="D1" s="737"/>
      <c r="E1" s="737"/>
      <c r="F1" s="737"/>
      <c r="G1" s="737"/>
      <c r="H1" s="737"/>
      <c r="I1" s="737"/>
      <c r="J1" s="737"/>
      <c r="K1" s="737"/>
      <c r="L1" s="737"/>
      <c r="M1" s="737"/>
      <c r="N1" s="737"/>
      <c r="O1" s="737"/>
      <c r="P1" s="737"/>
      <c r="Q1" s="737"/>
      <c r="R1" s="737"/>
      <c r="S1" s="737"/>
      <c r="T1" s="737"/>
      <c r="U1" s="737"/>
      <c r="V1" s="240" t="str">
        <f>Introduction!B4</f>
        <v>Version 5</v>
      </c>
      <c r="Z1" s="67">
        <v>0</v>
      </c>
      <c r="AA1" s="67">
        <v>0</v>
      </c>
      <c r="AB1" s="67">
        <v>0</v>
      </c>
      <c r="AC1" s="67">
        <v>0</v>
      </c>
      <c r="AD1" s="67">
        <v>2</v>
      </c>
      <c r="AE1" s="67">
        <v>0</v>
      </c>
    </row>
    <row r="2" spans="1:31" x14ac:dyDescent="0.15">
      <c r="A2" s="738" t="s">
        <v>835</v>
      </c>
      <c r="B2" s="738"/>
      <c r="C2" s="738"/>
      <c r="D2" s="738"/>
      <c r="E2" s="738"/>
      <c r="F2" s="738"/>
      <c r="G2" s="738"/>
      <c r="H2" s="738"/>
      <c r="I2" s="738"/>
      <c r="J2" s="738"/>
      <c r="K2" s="738"/>
      <c r="L2" s="738"/>
      <c r="M2" s="738"/>
      <c r="N2" s="738"/>
      <c r="O2" s="738"/>
      <c r="P2" s="738"/>
      <c r="Q2" s="738"/>
      <c r="R2" s="738"/>
      <c r="S2" s="738"/>
      <c r="T2" s="738"/>
      <c r="U2" s="738"/>
      <c r="V2" s="240" t="str">
        <f>Introduction!B6</f>
        <v>Revised 12-26-24</v>
      </c>
      <c r="Z2" s="67">
        <v>1</v>
      </c>
      <c r="AA2" s="67">
        <v>1</v>
      </c>
      <c r="AB2" s="67">
        <v>1</v>
      </c>
      <c r="AC2" s="67">
        <v>1</v>
      </c>
      <c r="AD2" s="67">
        <v>3</v>
      </c>
      <c r="AE2" s="67">
        <v>2</v>
      </c>
    </row>
    <row r="3" spans="1:31" x14ac:dyDescent="0.15">
      <c r="A3" s="738" t="s">
        <v>836</v>
      </c>
      <c r="B3" s="738"/>
      <c r="C3" s="738"/>
      <c r="D3" s="738"/>
      <c r="E3" s="738"/>
      <c r="F3" s="738"/>
      <c r="G3" s="738"/>
      <c r="H3" s="738"/>
      <c r="I3" s="738"/>
      <c r="J3" s="738"/>
      <c r="K3" s="738"/>
      <c r="L3" s="738"/>
      <c r="M3" s="738"/>
      <c r="N3" s="738"/>
      <c r="O3" s="738"/>
      <c r="P3" s="242"/>
      <c r="Q3" s="242"/>
      <c r="R3" s="242"/>
      <c r="S3" s="242"/>
      <c r="T3" s="242"/>
      <c r="U3" s="242"/>
      <c r="V3" s="240"/>
      <c r="Z3" s="67">
        <v>2</v>
      </c>
      <c r="AA3" s="67">
        <v>2</v>
      </c>
      <c r="AB3" s="67">
        <v>2</v>
      </c>
      <c r="AD3" s="67">
        <v>4</v>
      </c>
    </row>
    <row r="4" spans="1:31" x14ac:dyDescent="0.15">
      <c r="A4" s="242"/>
      <c r="B4" s="242"/>
      <c r="C4" s="242"/>
      <c r="D4" s="242"/>
      <c r="E4" s="242"/>
      <c r="F4" s="242"/>
      <c r="G4" s="242"/>
      <c r="H4" s="242"/>
      <c r="I4" s="242"/>
      <c r="J4" s="242"/>
      <c r="K4" s="242"/>
      <c r="L4" s="242"/>
      <c r="M4" s="242"/>
      <c r="N4" s="242"/>
      <c r="O4" s="242"/>
      <c r="P4" s="242"/>
      <c r="Q4" s="242"/>
      <c r="R4" s="242"/>
      <c r="S4" s="242"/>
      <c r="T4" s="242"/>
      <c r="U4" s="242"/>
      <c r="Z4" s="67">
        <v>3</v>
      </c>
      <c r="AA4" s="67">
        <v>3</v>
      </c>
      <c r="AB4" s="67">
        <v>3</v>
      </c>
      <c r="AD4" s="67">
        <v>5</v>
      </c>
    </row>
    <row r="5" spans="1:31" ht="15" thickBot="1" x14ac:dyDescent="0.2">
      <c r="A5" s="242"/>
      <c r="B5" s="242"/>
      <c r="C5" s="242"/>
      <c r="D5" s="242"/>
      <c r="E5" s="242"/>
      <c r="F5" s="242"/>
      <c r="G5" s="242"/>
      <c r="H5" s="242"/>
      <c r="I5" s="242"/>
      <c r="J5" s="242"/>
      <c r="K5" s="242"/>
      <c r="L5" s="242"/>
      <c r="M5" s="242"/>
      <c r="N5" s="242"/>
      <c r="O5" s="242"/>
      <c r="P5" s="242"/>
      <c r="Q5" s="243"/>
      <c r="R5" s="244"/>
      <c r="S5" s="244"/>
      <c r="T5" s="244"/>
      <c r="U5" s="244"/>
      <c r="Z5" s="67">
        <v>4</v>
      </c>
      <c r="AA5" s="67">
        <v>4</v>
      </c>
      <c r="AB5" s="67">
        <v>4</v>
      </c>
      <c r="AD5" s="67">
        <v>6</v>
      </c>
    </row>
    <row r="6" spans="1:31" ht="15" customHeight="1" thickBot="1" x14ac:dyDescent="0.2">
      <c r="A6" s="242"/>
      <c r="B6" s="242"/>
      <c r="C6" s="242"/>
      <c r="D6" s="242"/>
      <c r="E6" s="242"/>
      <c r="F6" s="242"/>
      <c r="G6" s="242"/>
      <c r="H6" s="242"/>
      <c r="I6" s="242"/>
      <c r="J6" s="242"/>
      <c r="K6" s="242"/>
      <c r="L6" s="242"/>
      <c r="M6" s="242"/>
      <c r="N6" s="242"/>
      <c r="O6" s="242"/>
      <c r="P6" s="242"/>
      <c r="Q6" s="264" t="s">
        <v>757</v>
      </c>
      <c r="R6" s="760" t="s">
        <v>757</v>
      </c>
      <c r="S6" s="740"/>
      <c r="T6" s="760" t="s">
        <v>758</v>
      </c>
      <c r="U6" s="740"/>
      <c r="V6" s="17"/>
      <c r="W6" s="17"/>
      <c r="X6" s="17"/>
      <c r="Z6" s="67">
        <v>5</v>
      </c>
      <c r="AA6" s="67">
        <v>5</v>
      </c>
      <c r="AB6" s="67">
        <v>5</v>
      </c>
      <c r="AD6" s="67">
        <v>7</v>
      </c>
    </row>
    <row r="7" spans="1:31" ht="15" customHeight="1" thickBot="1" x14ac:dyDescent="0.2">
      <c r="A7" s="242"/>
      <c r="B7" s="242"/>
      <c r="C7" s="242"/>
      <c r="D7" s="242"/>
      <c r="E7" s="242"/>
      <c r="F7" s="242"/>
      <c r="G7" s="242"/>
      <c r="H7" s="242"/>
      <c r="I7" s="242"/>
      <c r="J7" s="242"/>
      <c r="K7" s="242"/>
      <c r="L7" s="242"/>
      <c r="M7" s="242"/>
      <c r="N7" s="242"/>
      <c r="O7" s="242"/>
      <c r="P7" s="242"/>
      <c r="Q7" s="265" t="s">
        <v>759</v>
      </c>
      <c r="R7" s="759" t="s">
        <v>760</v>
      </c>
      <c r="S7" s="742"/>
      <c r="T7" s="759" t="s">
        <v>761</v>
      </c>
      <c r="U7" s="742"/>
      <c r="V7" s="266" t="s">
        <v>151</v>
      </c>
      <c r="W7" s="267" t="s">
        <v>152</v>
      </c>
      <c r="X7" s="267"/>
      <c r="AA7" s="67">
        <v>6</v>
      </c>
      <c r="AB7" s="67">
        <v>6</v>
      </c>
      <c r="AD7" s="67">
        <v>8</v>
      </c>
    </row>
    <row r="8" spans="1:31" ht="15" customHeight="1" thickBot="1" x14ac:dyDescent="0.2">
      <c r="A8" s="245" t="s">
        <v>153</v>
      </c>
      <c r="C8" s="246" t="s">
        <v>154</v>
      </c>
      <c r="D8" s="246" t="s">
        <v>155</v>
      </c>
      <c r="E8" s="246" t="s">
        <v>155</v>
      </c>
      <c r="F8" s="246" t="s">
        <v>96</v>
      </c>
      <c r="G8" s="246" t="s">
        <v>156</v>
      </c>
      <c r="H8" s="246" t="s">
        <v>82</v>
      </c>
      <c r="I8" s="247" t="s">
        <v>157</v>
      </c>
      <c r="J8" s="247"/>
      <c r="K8" s="247"/>
      <c r="L8" s="247"/>
      <c r="M8" s="247"/>
      <c r="N8" s="247"/>
      <c r="O8" s="247"/>
      <c r="P8" s="247"/>
      <c r="Q8" s="268" t="s">
        <v>761</v>
      </c>
      <c r="R8" s="763" t="s">
        <v>761</v>
      </c>
      <c r="S8" s="744"/>
      <c r="T8" s="763" t="s">
        <v>762</v>
      </c>
      <c r="U8" s="744"/>
      <c r="V8" s="266" t="s">
        <v>158</v>
      </c>
      <c r="W8" s="362" t="s">
        <v>158</v>
      </c>
      <c r="X8" s="269" t="s">
        <v>763</v>
      </c>
      <c r="AB8" s="67">
        <v>7</v>
      </c>
      <c r="AD8" s="67">
        <v>9</v>
      </c>
    </row>
    <row r="9" spans="1:31" x14ac:dyDescent="0.15">
      <c r="A9" s="248" t="s">
        <v>837</v>
      </c>
      <c r="B9" s="248"/>
      <c r="C9" s="248"/>
      <c r="D9" s="248"/>
      <c r="E9" s="248"/>
      <c r="F9" s="248"/>
      <c r="G9" s="248"/>
      <c r="H9" s="248"/>
      <c r="I9" s="764" t="s">
        <v>838</v>
      </c>
      <c r="J9" s="764"/>
      <c r="K9" s="764"/>
      <c r="L9" s="764"/>
      <c r="M9" s="764"/>
      <c r="N9" s="764"/>
      <c r="O9" s="248"/>
      <c r="P9" s="248"/>
      <c r="Q9" s="256"/>
      <c r="R9" s="257"/>
      <c r="S9" s="258"/>
      <c r="T9" s="257"/>
      <c r="U9" s="259"/>
      <c r="V9" s="260"/>
      <c r="W9" s="320"/>
      <c r="X9" s="359"/>
      <c r="AB9" s="67">
        <v>8</v>
      </c>
      <c r="AD9" s="67">
        <v>10</v>
      </c>
    </row>
    <row r="10" spans="1:31" x14ac:dyDescent="0.15">
      <c r="A10" s="242" t="s">
        <v>335</v>
      </c>
      <c r="B10" s="261" t="s">
        <v>85</v>
      </c>
      <c r="C10" s="249"/>
      <c r="D10" s="249"/>
      <c r="E10" s="262"/>
      <c r="F10" s="262"/>
      <c r="G10" s="262"/>
      <c r="H10" s="249" t="s">
        <v>160</v>
      </c>
      <c r="I10" s="752" t="s">
        <v>336</v>
      </c>
      <c r="J10" s="738"/>
      <c r="K10" s="738"/>
      <c r="L10" s="738"/>
      <c r="M10" s="738"/>
      <c r="N10" s="738"/>
      <c r="O10" s="738"/>
      <c r="P10" s="738"/>
      <c r="Q10" s="250">
        <v>1</v>
      </c>
      <c r="R10" s="761"/>
      <c r="S10" s="780"/>
      <c r="T10" s="761"/>
      <c r="U10" s="762"/>
      <c r="V10" s="369"/>
      <c r="W10" s="322"/>
      <c r="X10" s="360"/>
      <c r="Y10" s="242">
        <v>5</v>
      </c>
      <c r="Z10" s="242" t="b">
        <v>1</v>
      </c>
      <c r="AA10" s="67" t="b">
        <v>0</v>
      </c>
      <c r="AB10" s="67">
        <v>9</v>
      </c>
      <c r="AD10" s="67">
        <v>11</v>
      </c>
    </row>
    <row r="11" spans="1:31" x14ac:dyDescent="0.15">
      <c r="A11" s="242" t="s">
        <v>337</v>
      </c>
      <c r="B11" s="261" t="s">
        <v>85</v>
      </c>
      <c r="C11" s="249"/>
      <c r="D11" s="249"/>
      <c r="E11" s="262"/>
      <c r="F11" s="262"/>
      <c r="G11" s="262"/>
      <c r="H11" s="249" t="s">
        <v>160</v>
      </c>
      <c r="I11" s="752" t="s">
        <v>338</v>
      </c>
      <c r="J11" s="738"/>
      <c r="K11" s="738"/>
      <c r="L11" s="738"/>
      <c r="M11" s="738"/>
      <c r="N11" s="738"/>
      <c r="O11" s="738"/>
      <c r="P11" s="738"/>
      <c r="Q11" s="250">
        <v>1</v>
      </c>
      <c r="R11" s="761"/>
      <c r="S11" s="780"/>
      <c r="T11" s="761"/>
      <c r="U11" s="762"/>
      <c r="V11" s="369"/>
      <c r="W11" s="322"/>
      <c r="X11" s="360"/>
      <c r="Y11" s="242">
        <v>5</v>
      </c>
      <c r="Z11" s="242" t="b">
        <v>1</v>
      </c>
      <c r="AA11" s="67" t="b">
        <v>0</v>
      </c>
      <c r="AB11" s="67">
        <v>9</v>
      </c>
      <c r="AD11" s="67">
        <v>11</v>
      </c>
    </row>
    <row r="12" spans="1:31" x14ac:dyDescent="0.15">
      <c r="A12" s="242" t="s">
        <v>339</v>
      </c>
      <c r="B12" s="261" t="s">
        <v>85</v>
      </c>
      <c r="C12" s="249"/>
      <c r="D12" s="249"/>
      <c r="E12" s="262"/>
      <c r="F12" s="262"/>
      <c r="G12" s="262"/>
      <c r="H12" s="249" t="s">
        <v>160</v>
      </c>
      <c r="I12" s="752" t="s">
        <v>340</v>
      </c>
      <c r="J12" s="738"/>
      <c r="K12" s="738"/>
      <c r="L12" s="738"/>
      <c r="M12" s="738"/>
      <c r="N12" s="738"/>
      <c r="O12" s="738"/>
      <c r="P12" s="738"/>
      <c r="Q12" s="250">
        <v>1</v>
      </c>
      <c r="R12" s="761"/>
      <c r="S12" s="780"/>
      <c r="T12" s="761"/>
      <c r="U12" s="762"/>
      <c r="V12" s="369"/>
      <c r="W12" s="322"/>
      <c r="X12" s="360"/>
      <c r="Y12" s="242">
        <v>5</v>
      </c>
      <c r="Z12" s="242" t="b">
        <v>1</v>
      </c>
      <c r="AA12" s="67" t="b">
        <v>0</v>
      </c>
      <c r="AB12" s="67">
        <v>9</v>
      </c>
      <c r="AD12" s="67">
        <v>11</v>
      </c>
    </row>
    <row r="13" spans="1:31" x14ac:dyDescent="0.15">
      <c r="A13" s="248" t="s">
        <v>839</v>
      </c>
      <c r="B13" s="248"/>
      <c r="C13" s="248"/>
      <c r="D13" s="248"/>
      <c r="E13" s="248"/>
      <c r="F13" s="338"/>
      <c r="G13" s="248"/>
      <c r="H13" s="248"/>
      <c r="I13" s="764" t="s">
        <v>840</v>
      </c>
      <c r="J13" s="764"/>
      <c r="K13" s="764"/>
      <c r="L13" s="764"/>
      <c r="M13" s="764"/>
      <c r="N13" s="764"/>
      <c r="O13" s="764"/>
      <c r="P13" s="764"/>
      <c r="Q13" s="363"/>
      <c r="R13" s="784"/>
      <c r="S13" s="785"/>
      <c r="T13" s="786"/>
      <c r="U13" s="787"/>
      <c r="V13" s="375"/>
      <c r="W13" s="376"/>
      <c r="X13" s="353"/>
      <c r="Z13" s="242"/>
      <c r="AB13" s="67">
        <v>10</v>
      </c>
    </row>
    <row r="14" spans="1:31" x14ac:dyDescent="0.15">
      <c r="A14" s="242" t="s">
        <v>341</v>
      </c>
      <c r="B14" s="262" t="s">
        <v>85</v>
      </c>
      <c r="C14" s="249" t="s">
        <v>160</v>
      </c>
      <c r="D14" s="249"/>
      <c r="E14" s="249"/>
      <c r="F14" s="249"/>
      <c r="G14" s="249" t="s">
        <v>160</v>
      </c>
      <c r="H14" s="249" t="s">
        <v>160</v>
      </c>
      <c r="I14" s="752" t="s">
        <v>841</v>
      </c>
      <c r="J14" s="738"/>
      <c r="K14" s="738"/>
      <c r="L14" s="738"/>
      <c r="M14" s="738"/>
      <c r="N14" s="738"/>
      <c r="O14" s="738"/>
      <c r="P14" s="738"/>
      <c r="Q14" s="250">
        <v>1</v>
      </c>
      <c r="R14" s="761"/>
      <c r="S14" s="780"/>
      <c r="T14" s="761"/>
      <c r="U14" s="762"/>
      <c r="V14" s="369"/>
      <c r="W14" s="322"/>
      <c r="X14" s="360"/>
      <c r="Y14" s="242">
        <v>5</v>
      </c>
      <c r="Z14" s="242" t="b">
        <v>1</v>
      </c>
      <c r="AA14" s="67" t="b">
        <v>0</v>
      </c>
    </row>
    <row r="15" spans="1:31" x14ac:dyDescent="0.15">
      <c r="A15" s="248" t="s">
        <v>842</v>
      </c>
      <c r="B15" s="248"/>
      <c r="C15" s="248"/>
      <c r="D15" s="248"/>
      <c r="E15" s="248"/>
      <c r="F15" s="248"/>
      <c r="G15" s="248"/>
      <c r="H15" s="248"/>
      <c r="I15" s="764" t="s">
        <v>843</v>
      </c>
      <c r="J15" s="764"/>
      <c r="K15" s="764"/>
      <c r="L15" s="764"/>
      <c r="M15" s="764"/>
      <c r="N15" s="764"/>
      <c r="O15" s="248"/>
      <c r="P15" s="248"/>
      <c r="Q15" s="363"/>
      <c r="R15" s="784"/>
      <c r="S15" s="785"/>
      <c r="T15" s="786"/>
      <c r="U15" s="787"/>
      <c r="V15" s="375"/>
      <c r="W15" s="376"/>
      <c r="X15" s="353"/>
      <c r="Z15" s="242"/>
    </row>
    <row r="16" spans="1:31" x14ac:dyDescent="0.15">
      <c r="A16" s="242" t="s">
        <v>343</v>
      </c>
      <c r="B16" s="262" t="s">
        <v>195</v>
      </c>
      <c r="C16" s="249" t="s">
        <v>160</v>
      </c>
      <c r="D16" s="249" t="s">
        <v>160</v>
      </c>
      <c r="E16" s="249" t="s">
        <v>160</v>
      </c>
      <c r="F16" s="249" t="s">
        <v>160</v>
      </c>
      <c r="G16" s="249" t="s">
        <v>160</v>
      </c>
      <c r="H16" s="262"/>
      <c r="I16" s="752" t="s">
        <v>344</v>
      </c>
      <c r="J16" s="738"/>
      <c r="K16" s="738"/>
      <c r="L16" s="738"/>
      <c r="M16" s="738"/>
      <c r="N16" s="738"/>
      <c r="O16" s="738"/>
      <c r="P16" s="738"/>
      <c r="Q16" s="250">
        <v>1</v>
      </c>
      <c r="R16" s="761"/>
      <c r="S16" s="780"/>
      <c r="T16" s="761"/>
      <c r="U16" s="762"/>
      <c r="V16" s="369"/>
      <c r="W16" s="322"/>
      <c r="X16" s="360"/>
      <c r="Y16" s="242">
        <v>5</v>
      </c>
      <c r="Z16" s="242" t="b">
        <v>1</v>
      </c>
      <c r="AA16" s="67" t="b">
        <v>1</v>
      </c>
    </row>
    <row r="17" spans="1:27" x14ac:dyDescent="0.15">
      <c r="A17" s="242" t="s">
        <v>345</v>
      </c>
      <c r="B17" s="262" t="s">
        <v>195</v>
      </c>
      <c r="C17" s="249" t="s">
        <v>160</v>
      </c>
      <c r="D17" s="249" t="s">
        <v>160</v>
      </c>
      <c r="E17" s="249" t="s">
        <v>160</v>
      </c>
      <c r="F17" s="249" t="s">
        <v>160</v>
      </c>
      <c r="G17" s="249" t="s">
        <v>160</v>
      </c>
      <c r="H17" s="262"/>
      <c r="I17" s="752" t="s">
        <v>346</v>
      </c>
      <c r="J17" s="738"/>
      <c r="K17" s="738"/>
      <c r="L17" s="738"/>
      <c r="M17" s="738"/>
      <c r="N17" s="738"/>
      <c r="O17" s="738"/>
      <c r="P17" s="738"/>
      <c r="Q17" s="250">
        <v>1</v>
      </c>
      <c r="R17" s="761"/>
      <c r="S17" s="780"/>
      <c r="T17" s="761"/>
      <c r="U17" s="762"/>
      <c r="V17" s="369"/>
      <c r="W17" s="322"/>
      <c r="X17" s="360"/>
      <c r="Y17" s="242">
        <v>5</v>
      </c>
      <c r="Z17" s="242" t="b">
        <v>1</v>
      </c>
      <c r="AA17" s="67" t="b">
        <v>0</v>
      </c>
    </row>
    <row r="18" spans="1:27" x14ac:dyDescent="0.15">
      <c r="A18" s="242" t="s">
        <v>347</v>
      </c>
      <c r="B18" s="262" t="s">
        <v>90</v>
      </c>
      <c r="C18" s="249"/>
      <c r="D18" s="249"/>
      <c r="E18" s="249"/>
      <c r="F18" s="249"/>
      <c r="G18" s="249"/>
      <c r="H18" s="249" t="s">
        <v>160</v>
      </c>
      <c r="I18" s="752" t="s">
        <v>348</v>
      </c>
      <c r="J18" s="738"/>
      <c r="K18" s="738"/>
      <c r="L18" s="738"/>
      <c r="M18" s="738"/>
      <c r="N18" s="738"/>
      <c r="O18" s="738"/>
      <c r="P18" s="738"/>
      <c r="Q18" s="351">
        <v>1</v>
      </c>
      <c r="R18" s="761"/>
      <c r="S18" s="780"/>
      <c r="T18" s="761"/>
      <c r="U18" s="762"/>
      <c r="V18" s="369"/>
      <c r="W18" s="322"/>
      <c r="X18" s="360"/>
      <c r="Y18" s="242">
        <v>5</v>
      </c>
      <c r="Z18" s="242" t="b">
        <v>1</v>
      </c>
      <c r="AA18" s="67" t="b">
        <v>0</v>
      </c>
    </row>
    <row r="19" spans="1:27" x14ac:dyDescent="0.15">
      <c r="A19" s="248" t="s">
        <v>844</v>
      </c>
      <c r="B19" s="248"/>
      <c r="C19" s="248"/>
      <c r="D19" s="248"/>
      <c r="E19" s="248"/>
      <c r="F19" s="248"/>
      <c r="G19" s="248"/>
      <c r="H19" s="248"/>
      <c r="I19" s="764" t="s">
        <v>845</v>
      </c>
      <c r="J19" s="764"/>
      <c r="K19" s="764"/>
      <c r="L19" s="764"/>
      <c r="M19" s="764"/>
      <c r="N19" s="764"/>
      <c r="O19" s="248"/>
      <c r="P19" s="248"/>
      <c r="Q19" s="363"/>
      <c r="R19" s="784"/>
      <c r="S19" s="785"/>
      <c r="T19" s="786"/>
      <c r="U19" s="787"/>
      <c r="V19" s="375"/>
      <c r="W19" s="376"/>
      <c r="X19" s="353"/>
      <c r="Y19" s="242"/>
      <c r="Z19" s="242"/>
    </row>
    <row r="20" spans="1:27" x14ac:dyDescent="0.15">
      <c r="A20" s="242" t="s">
        <v>349</v>
      </c>
      <c r="B20" s="262" t="s">
        <v>195</v>
      </c>
      <c r="C20" s="249"/>
      <c r="D20" s="249"/>
      <c r="E20" s="249"/>
      <c r="F20" s="249"/>
      <c r="G20" s="249" t="s">
        <v>160</v>
      </c>
      <c r="H20" s="249"/>
      <c r="I20" s="752" t="s">
        <v>350</v>
      </c>
      <c r="J20" s="738"/>
      <c r="K20" s="738"/>
      <c r="L20" s="738"/>
      <c r="M20" s="738"/>
      <c r="N20" s="738"/>
      <c r="O20" s="738"/>
      <c r="P20" s="738"/>
      <c r="Q20" s="250">
        <v>2</v>
      </c>
      <c r="R20" s="781"/>
      <c r="S20" s="783"/>
      <c r="T20" s="781"/>
      <c r="U20" s="782"/>
      <c r="V20" s="241"/>
      <c r="W20" s="241"/>
      <c r="X20" s="241"/>
      <c r="Y20" s="242">
        <v>5</v>
      </c>
      <c r="Z20" s="242" t="b">
        <v>1</v>
      </c>
      <c r="AA20" s="67" t="b">
        <v>1</v>
      </c>
    </row>
    <row r="21" spans="1:27" x14ac:dyDescent="0.15">
      <c r="A21" s="242" t="s">
        <v>351</v>
      </c>
      <c r="B21" s="262" t="s">
        <v>195</v>
      </c>
      <c r="C21" s="249"/>
      <c r="D21" s="249"/>
      <c r="E21" s="249"/>
      <c r="F21" s="249"/>
      <c r="G21" s="249" t="s">
        <v>160</v>
      </c>
      <c r="H21" s="249"/>
      <c r="I21" s="752" t="s">
        <v>352</v>
      </c>
      <c r="J21" s="738"/>
      <c r="K21" s="738"/>
      <c r="L21" s="738"/>
      <c r="M21" s="738"/>
      <c r="N21" s="738"/>
      <c r="O21" s="738"/>
      <c r="P21" s="738"/>
      <c r="Q21" s="250">
        <v>1</v>
      </c>
      <c r="R21" s="761"/>
      <c r="S21" s="780"/>
      <c r="T21" s="761"/>
      <c r="U21" s="762"/>
      <c r="V21" s="241"/>
      <c r="W21" s="241"/>
      <c r="X21" s="241"/>
      <c r="Y21" s="242">
        <v>5</v>
      </c>
      <c r="Z21" s="242" t="b">
        <v>1</v>
      </c>
      <c r="AA21" s="67" t="b">
        <v>0</v>
      </c>
    </row>
    <row r="22" spans="1:27" x14ac:dyDescent="0.15">
      <c r="A22" s="248" t="s">
        <v>846</v>
      </c>
      <c r="B22" s="248"/>
      <c r="C22" s="248"/>
      <c r="D22" s="248"/>
      <c r="E22" s="248"/>
      <c r="F22" s="248"/>
      <c r="G22" s="248"/>
      <c r="H22" s="248"/>
      <c r="I22" s="764" t="s">
        <v>847</v>
      </c>
      <c r="J22" s="764"/>
      <c r="K22" s="764"/>
      <c r="L22" s="764"/>
      <c r="M22" s="764"/>
      <c r="N22" s="764"/>
      <c r="O22" s="248"/>
      <c r="P22" s="248"/>
      <c r="Q22" s="363"/>
      <c r="R22" s="784"/>
      <c r="S22" s="785"/>
      <c r="T22" s="786"/>
      <c r="U22" s="787"/>
      <c r="V22" s="375"/>
      <c r="W22" s="376"/>
      <c r="X22" s="353"/>
      <c r="Y22" s="242"/>
      <c r="Z22" s="242"/>
    </row>
    <row r="23" spans="1:27" x14ac:dyDescent="0.15">
      <c r="A23" s="242" t="s">
        <v>353</v>
      </c>
      <c r="B23" s="262" t="s">
        <v>195</v>
      </c>
      <c r="C23" s="262"/>
      <c r="D23" s="249"/>
      <c r="E23" s="262"/>
      <c r="F23" s="262"/>
      <c r="G23" s="249" t="s">
        <v>160</v>
      </c>
      <c r="H23" s="249" t="s">
        <v>160</v>
      </c>
      <c r="I23" s="752" t="s">
        <v>354</v>
      </c>
      <c r="J23" s="738"/>
      <c r="K23" s="738"/>
      <c r="L23" s="738"/>
      <c r="M23" s="738"/>
      <c r="N23" s="738"/>
      <c r="O23" s="738"/>
      <c r="P23" s="738"/>
      <c r="Q23" s="250">
        <v>1</v>
      </c>
      <c r="R23" s="761"/>
      <c r="S23" s="780"/>
      <c r="T23" s="761"/>
      <c r="U23" s="762"/>
      <c r="V23" s="369"/>
      <c r="W23" s="322"/>
      <c r="X23" s="360"/>
      <c r="Y23" s="242">
        <v>5</v>
      </c>
      <c r="Z23" s="242" t="b">
        <v>1</v>
      </c>
      <c r="AA23" s="67" t="b">
        <v>0</v>
      </c>
    </row>
    <row r="24" spans="1:27" x14ac:dyDescent="0.15">
      <c r="A24" s="242" t="s">
        <v>355</v>
      </c>
      <c r="B24" s="262" t="s">
        <v>195</v>
      </c>
      <c r="C24" s="262"/>
      <c r="D24" s="249"/>
      <c r="E24" s="262"/>
      <c r="F24" s="262"/>
      <c r="G24" s="249" t="s">
        <v>160</v>
      </c>
      <c r="H24" s="249" t="s">
        <v>160</v>
      </c>
      <c r="I24" s="752" t="s">
        <v>356</v>
      </c>
      <c r="J24" s="738"/>
      <c r="K24" s="738"/>
      <c r="L24" s="738"/>
      <c r="M24" s="738"/>
      <c r="N24" s="738"/>
      <c r="O24" s="738"/>
      <c r="P24" s="738"/>
      <c r="Q24" s="250">
        <v>1</v>
      </c>
      <c r="R24" s="761"/>
      <c r="S24" s="780"/>
      <c r="T24" s="761"/>
      <c r="U24" s="762"/>
      <c r="V24" s="369"/>
      <c r="W24" s="322"/>
      <c r="X24" s="360"/>
      <c r="Y24" s="242">
        <v>5</v>
      </c>
      <c r="Z24" s="242" t="b">
        <v>1</v>
      </c>
      <c r="AA24" s="67" t="b">
        <v>0</v>
      </c>
    </row>
    <row r="25" spans="1:27" x14ac:dyDescent="0.15">
      <c r="A25" s="248" t="s">
        <v>848</v>
      </c>
      <c r="B25" s="248"/>
      <c r="C25" s="248"/>
      <c r="D25" s="248"/>
      <c r="E25" s="248"/>
      <c r="F25" s="248"/>
      <c r="G25" s="248"/>
      <c r="H25" s="248"/>
      <c r="I25" s="764" t="s">
        <v>849</v>
      </c>
      <c r="J25" s="764"/>
      <c r="K25" s="764"/>
      <c r="L25" s="764"/>
      <c r="M25" s="764"/>
      <c r="N25" s="764"/>
      <c r="O25" s="248"/>
      <c r="P25" s="248"/>
      <c r="Q25" s="363"/>
      <c r="R25" s="784"/>
      <c r="S25" s="785"/>
      <c r="T25" s="786"/>
      <c r="U25" s="787"/>
      <c r="V25" s="375"/>
      <c r="W25" s="376"/>
      <c r="X25" s="353"/>
      <c r="Y25" s="242"/>
      <c r="Z25" s="242"/>
    </row>
    <row r="26" spans="1:27" x14ac:dyDescent="0.15">
      <c r="A26" s="242" t="s">
        <v>357</v>
      </c>
      <c r="B26" s="262" t="s">
        <v>195</v>
      </c>
      <c r="C26" s="262"/>
      <c r="D26" s="249"/>
      <c r="E26" s="262"/>
      <c r="F26" s="262"/>
      <c r="G26" s="249" t="s">
        <v>160</v>
      </c>
      <c r="H26" s="249" t="s">
        <v>160</v>
      </c>
      <c r="I26" s="790" t="s">
        <v>358</v>
      </c>
      <c r="J26" s="791"/>
      <c r="K26" s="791"/>
      <c r="L26" s="791"/>
      <c r="M26" s="791"/>
      <c r="N26" s="791"/>
      <c r="O26" s="791"/>
      <c r="P26" s="791"/>
      <c r="Q26" s="250">
        <v>1</v>
      </c>
      <c r="R26" s="761"/>
      <c r="S26" s="780"/>
      <c r="T26" s="761"/>
      <c r="U26" s="762"/>
      <c r="V26" s="369"/>
      <c r="W26" s="322"/>
      <c r="X26" s="360"/>
      <c r="Y26" s="242">
        <v>5</v>
      </c>
      <c r="Z26" s="242" t="b">
        <v>1</v>
      </c>
      <c r="AA26" s="67" t="b">
        <v>0</v>
      </c>
    </row>
    <row r="27" spans="1:27" ht="15" thickBot="1" x14ac:dyDescent="0.2">
      <c r="A27" s="242" t="s">
        <v>359</v>
      </c>
      <c r="B27" s="262" t="s">
        <v>195</v>
      </c>
      <c r="C27" s="262"/>
      <c r="D27" s="249"/>
      <c r="E27" s="262"/>
      <c r="F27" s="262"/>
      <c r="G27" s="249" t="s">
        <v>160</v>
      </c>
      <c r="H27" s="249" t="s">
        <v>160</v>
      </c>
      <c r="I27" s="790" t="s">
        <v>360</v>
      </c>
      <c r="J27" s="791"/>
      <c r="K27" s="791"/>
      <c r="L27" s="791"/>
      <c r="M27" s="791"/>
      <c r="N27" s="791"/>
      <c r="O27" s="791"/>
      <c r="P27" s="791"/>
      <c r="Q27" s="271">
        <v>2</v>
      </c>
      <c r="R27" s="774"/>
      <c r="S27" s="792"/>
      <c r="T27" s="774"/>
      <c r="U27" s="775"/>
      <c r="V27" s="369"/>
      <c r="W27" s="322"/>
      <c r="X27" s="360"/>
      <c r="Y27" s="242">
        <v>5</v>
      </c>
      <c r="Z27" s="242" t="b">
        <v>1</v>
      </c>
      <c r="AA27" s="67" t="b">
        <v>0</v>
      </c>
    </row>
    <row r="28" spans="1:27" ht="12.75" customHeight="1" x14ac:dyDescent="0.15">
      <c r="A28" s="756"/>
      <c r="B28" s="756"/>
      <c r="C28" s="756"/>
      <c r="D28" s="756"/>
      <c r="E28" s="756"/>
      <c r="F28" s="756"/>
      <c r="G28" s="756"/>
      <c r="H28" s="756"/>
      <c r="I28" s="756"/>
      <c r="J28" s="756"/>
      <c r="K28" s="756"/>
      <c r="L28" s="756"/>
      <c r="M28" s="756"/>
      <c r="N28" s="756"/>
      <c r="O28" s="756"/>
      <c r="P28" s="756"/>
      <c r="Q28" s="756"/>
      <c r="R28" s="756"/>
      <c r="S28" s="756"/>
      <c r="T28" s="756"/>
      <c r="U28" s="756"/>
      <c r="V28" s="757"/>
      <c r="W28" s="757"/>
      <c r="X28" s="757"/>
    </row>
    <row r="29" spans="1:27" x14ac:dyDescent="0.15">
      <c r="B29" s="246" t="s">
        <v>85</v>
      </c>
      <c r="C29" s="752" t="s">
        <v>651</v>
      </c>
      <c r="D29" s="738"/>
      <c r="E29" s="738"/>
      <c r="F29" s="738"/>
      <c r="G29" s="738"/>
      <c r="H29" s="738"/>
      <c r="K29" s="753" t="s">
        <v>746</v>
      </c>
      <c r="L29" s="753"/>
      <c r="M29" s="753"/>
      <c r="N29" s="753"/>
      <c r="O29" s="753"/>
      <c r="P29" s="753"/>
      <c r="Q29" s="254">
        <f>SUM(Q10:Q27)</f>
        <v>15</v>
      </c>
      <c r="AA29" s="67">
        <v>1</v>
      </c>
    </row>
    <row r="30" spans="1:27" x14ac:dyDescent="0.15">
      <c r="B30" s="246" t="s">
        <v>195</v>
      </c>
      <c r="C30" s="752" t="s">
        <v>654</v>
      </c>
      <c r="D30" s="738"/>
      <c r="E30" s="738"/>
      <c r="F30" s="738"/>
      <c r="G30" s="738"/>
      <c r="H30" s="738"/>
    </row>
    <row r="31" spans="1:27" x14ac:dyDescent="0.15">
      <c r="B31" s="246" t="s">
        <v>90</v>
      </c>
      <c r="C31" s="752" t="s">
        <v>657</v>
      </c>
      <c r="D31" s="738"/>
      <c r="E31" s="738"/>
      <c r="F31" s="738"/>
      <c r="G31" s="738"/>
      <c r="H31" s="738"/>
      <c r="L31" s="753" t="s">
        <v>747</v>
      </c>
      <c r="M31" s="753"/>
      <c r="N31" s="753"/>
      <c r="O31" s="753"/>
      <c r="P31" s="753"/>
      <c r="Q31" s="753"/>
      <c r="R31" s="751">
        <f>SUM(R10:S27)</f>
        <v>0</v>
      </c>
      <c r="S31" s="751"/>
    </row>
    <row r="33" spans="10:21" x14ac:dyDescent="0.15">
      <c r="M33" s="753" t="s">
        <v>748</v>
      </c>
      <c r="N33" s="753"/>
      <c r="O33" s="753"/>
      <c r="P33" s="753"/>
      <c r="Q33" s="753"/>
      <c r="R33" s="753"/>
      <c r="S33" s="753"/>
      <c r="T33" s="751">
        <f>SUM(T10:U27)</f>
        <v>0</v>
      </c>
      <c r="U33" s="751"/>
    </row>
    <row r="35" spans="10:21" x14ac:dyDescent="0.15">
      <c r="J35" s="773" t="s">
        <v>750</v>
      </c>
      <c r="K35" s="773"/>
      <c r="L35" s="773"/>
      <c r="M35" s="753" t="s">
        <v>110</v>
      </c>
      <c r="N35" s="753"/>
      <c r="O35" s="753"/>
      <c r="P35" s="753"/>
      <c r="Q35" s="753"/>
      <c r="R35" s="753"/>
      <c r="S35" s="753"/>
      <c r="T35" s="788" t="e">
        <f>T33/R31</f>
        <v>#DIV/0!</v>
      </c>
      <c r="U35" s="789"/>
    </row>
    <row r="36" spans="10:21" x14ac:dyDescent="0.15">
      <c r="J36" s="738" t="s">
        <v>833</v>
      </c>
      <c r="K36" s="738"/>
      <c r="L36" s="738"/>
      <c r="M36" s="738"/>
    </row>
  </sheetData>
  <sheetProtection algorithmName="SHA-512" hashValue="U06jBDY9g5gQwg+KibcVi5+EpnhH3qa3/aekRyseGiKKKREhPmo+V+/3LrlSQhJcaqrlp34GsXJHRcWoJuH87g==" saltValue="5j9zvDHuBFvNMy/4swfHpg==" spinCount="100000" sheet="1" selectLockedCells="1"/>
  <mergeCells count="77">
    <mergeCell ref="T35:U35"/>
    <mergeCell ref="A28:X28"/>
    <mergeCell ref="R13:S13"/>
    <mergeCell ref="T13:U13"/>
    <mergeCell ref="R15:S15"/>
    <mergeCell ref="T15:U15"/>
    <mergeCell ref="R19:S19"/>
    <mergeCell ref="T19:U19"/>
    <mergeCell ref="I26:P26"/>
    <mergeCell ref="R26:S26"/>
    <mergeCell ref="T26:U26"/>
    <mergeCell ref="I27:P27"/>
    <mergeCell ref="R27:S27"/>
    <mergeCell ref="T27:U27"/>
    <mergeCell ref="R25:S25"/>
    <mergeCell ref="T25:U25"/>
    <mergeCell ref="I12:P12"/>
    <mergeCell ref="R12:S12"/>
    <mergeCell ref="T12:U12"/>
    <mergeCell ref="J36:M36"/>
    <mergeCell ref="T33:U33"/>
    <mergeCell ref="M33:S33"/>
    <mergeCell ref="M35:S35"/>
    <mergeCell ref="J35:L35"/>
    <mergeCell ref="T23:U23"/>
    <mergeCell ref="I24:P24"/>
    <mergeCell ref="I21:P21"/>
    <mergeCell ref="R21:S21"/>
    <mergeCell ref="T21:U21"/>
    <mergeCell ref="R22:S22"/>
    <mergeCell ref="T22:U22"/>
    <mergeCell ref="I25:N25"/>
    <mergeCell ref="C30:H30"/>
    <mergeCell ref="K29:P29"/>
    <mergeCell ref="C31:H31"/>
    <mergeCell ref="T24:U24"/>
    <mergeCell ref="R18:S18"/>
    <mergeCell ref="L31:Q31"/>
    <mergeCell ref="R31:S31"/>
    <mergeCell ref="T18:U18"/>
    <mergeCell ref="T20:U20"/>
    <mergeCell ref="R20:S20"/>
    <mergeCell ref="R24:S24"/>
    <mergeCell ref="I22:N22"/>
    <mergeCell ref="I19:N19"/>
    <mergeCell ref="I18:P18"/>
    <mergeCell ref="I23:P23"/>
    <mergeCell ref="R23:S23"/>
    <mergeCell ref="C29:H29"/>
    <mergeCell ref="I20:P20"/>
    <mergeCell ref="T10:U10"/>
    <mergeCell ref="I17:P17"/>
    <mergeCell ref="R17:S17"/>
    <mergeCell ref="T17:U17"/>
    <mergeCell ref="I14:P14"/>
    <mergeCell ref="R14:S14"/>
    <mergeCell ref="T14:U14"/>
    <mergeCell ref="I15:N15"/>
    <mergeCell ref="I16:P16"/>
    <mergeCell ref="I13:P13"/>
    <mergeCell ref="T16:U16"/>
    <mergeCell ref="R16:S16"/>
    <mergeCell ref="I11:P11"/>
    <mergeCell ref="R11:S11"/>
    <mergeCell ref="A1:U1"/>
    <mergeCell ref="A2:U2"/>
    <mergeCell ref="A3:O3"/>
    <mergeCell ref="R6:S6"/>
    <mergeCell ref="T6:U6"/>
    <mergeCell ref="T11:U11"/>
    <mergeCell ref="R7:S7"/>
    <mergeCell ref="I10:P10"/>
    <mergeCell ref="R10:S10"/>
    <mergeCell ref="T7:U7"/>
    <mergeCell ref="R8:S8"/>
    <mergeCell ref="T8:U8"/>
    <mergeCell ref="I9:N9"/>
  </mergeCells>
  <phoneticPr fontId="0" type="noConversion"/>
  <dataValidations count="2">
    <dataValidation type="list" allowBlank="1" showInputMessage="1" showErrorMessage="1" sqref="R10:U12 R14:U14 R16:U18 R21:U21 R23:U24 R26:U26" xr:uid="{C092E84F-0012-0542-9A44-D7B31EFCCD27}">
      <formula1>$AC$1:$AC$2</formula1>
    </dataValidation>
    <dataValidation type="list" allowBlank="1" showInputMessage="1" showErrorMessage="1" sqref="R27:U27" xr:uid="{5FEC3793-C5A8-4A49-9C4A-E397E1B772E5}">
      <formula1>$AE$1:$AE$2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3B8E2E-833D-D64F-AB40-5232C9CF9214}">
          <x14:formula1>
            <xm:f>Introduction!$G$28:$G$46</xm:f>
          </x14:formula1>
          <xm:sqref>V10:V12 V14 V16:V18 V23:V24 V26:V27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F33"/>
  <sheetViews>
    <sheetView zoomScale="115" zoomScaleNormal="115" workbookViewId="0">
      <pane xSplit="23" ySplit="8" topLeftCell="X9" activePane="bottomRight" state="frozen"/>
      <selection pane="topRight" activeCell="X1" sqref="X1"/>
      <selection pane="bottomLeft" activeCell="A9" sqref="A9"/>
      <selection pane="bottomRight" activeCell="R23" sqref="R23:U23"/>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39.1640625" customWidth="1"/>
    <col min="24" max="24" width="49.33203125" customWidth="1"/>
    <col min="25" max="25" width="3.6640625" style="38" hidden="1" customWidth="1"/>
    <col min="26" max="30" width="9.1640625" style="38" hidden="1" customWidth="1"/>
    <col min="31" max="31" width="0" style="38" hidden="1" customWidth="1"/>
    <col min="32" max="33" width="0" hidden="1" customWidth="1"/>
  </cols>
  <sheetData>
    <row r="1" spans="1:32" ht="18" x14ac:dyDescent="0.2">
      <c r="A1" s="807" t="s">
        <v>850</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E1" s="38">
        <v>0</v>
      </c>
      <c r="AF1" s="38">
        <v>0</v>
      </c>
    </row>
    <row r="2" spans="1:32" x14ac:dyDescent="0.15">
      <c r="A2" s="808" t="s">
        <v>851</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c r="AE2" s="38">
        <v>3</v>
      </c>
      <c r="AF2" s="38">
        <v>1</v>
      </c>
    </row>
    <row r="3" spans="1:32" x14ac:dyDescent="0.15">
      <c r="A3" s="808" t="s">
        <v>852</v>
      </c>
      <c r="B3" s="808"/>
      <c r="C3" s="808"/>
      <c r="D3" s="808"/>
      <c r="E3" s="808"/>
      <c r="F3" s="808"/>
      <c r="G3" s="808"/>
      <c r="H3" s="808"/>
      <c r="I3" s="808"/>
      <c r="J3" s="808"/>
      <c r="K3" s="808"/>
      <c r="L3" s="808"/>
      <c r="M3" s="808"/>
      <c r="N3" s="808"/>
      <c r="O3" s="808"/>
      <c r="P3" s="8"/>
      <c r="Q3" s="8"/>
      <c r="R3" s="1"/>
      <c r="S3" s="1"/>
      <c r="T3" s="1"/>
      <c r="U3" s="1"/>
      <c r="Z3" s="38">
        <v>2</v>
      </c>
      <c r="AA3" s="38">
        <v>2</v>
      </c>
      <c r="AB3" s="38">
        <v>2</v>
      </c>
      <c r="AD3" s="38">
        <v>4</v>
      </c>
      <c r="AF3" s="38">
        <v>2</v>
      </c>
    </row>
    <row r="4" spans="1:32" x14ac:dyDescent="0.15">
      <c r="A4" s="8"/>
      <c r="B4" s="8"/>
      <c r="C4" s="8"/>
      <c r="D4" s="8"/>
      <c r="E4" s="8"/>
      <c r="F4" s="8"/>
      <c r="G4" s="8"/>
      <c r="H4" s="8"/>
      <c r="I4" s="8"/>
      <c r="J4" s="8"/>
      <c r="K4" s="8"/>
      <c r="L4" s="8"/>
      <c r="M4" s="8"/>
      <c r="N4" s="8"/>
      <c r="O4" s="8"/>
      <c r="P4" s="8"/>
      <c r="Q4" s="8"/>
      <c r="R4" s="1"/>
      <c r="S4" s="1"/>
      <c r="T4" s="1"/>
      <c r="U4" s="1"/>
      <c r="Z4" s="38">
        <v>3</v>
      </c>
      <c r="AA4" s="38">
        <v>3</v>
      </c>
      <c r="AB4" s="38">
        <v>3</v>
      </c>
      <c r="AD4" s="38">
        <v>5</v>
      </c>
      <c r="AF4" s="38">
        <v>3</v>
      </c>
    </row>
    <row r="5" spans="1:32" ht="14" thickBot="1" x14ac:dyDescent="0.2">
      <c r="A5" s="8"/>
      <c r="B5" s="8"/>
      <c r="C5" s="8"/>
      <c r="D5" s="8"/>
      <c r="E5" s="8"/>
      <c r="F5" s="8"/>
      <c r="G5" s="8"/>
      <c r="H5" s="8"/>
      <c r="I5" s="8"/>
      <c r="J5" s="8"/>
      <c r="K5" s="8"/>
      <c r="L5" s="8"/>
      <c r="M5" s="8"/>
      <c r="N5" s="8"/>
      <c r="O5" s="8"/>
      <c r="P5" s="8"/>
      <c r="Q5" s="18"/>
      <c r="R5" s="26"/>
      <c r="S5" s="26"/>
      <c r="T5" s="26"/>
      <c r="U5" s="26"/>
      <c r="Z5" s="38">
        <v>4</v>
      </c>
      <c r="AA5" s="38">
        <v>4</v>
      </c>
      <c r="AB5" s="38">
        <v>4</v>
      </c>
      <c r="AD5" s="38">
        <v>6</v>
      </c>
    </row>
    <row r="6" spans="1:32" ht="16" thickBot="1" x14ac:dyDescent="0.2">
      <c r="A6" s="1"/>
      <c r="B6" s="6"/>
      <c r="C6" s="1"/>
      <c r="D6" s="1"/>
      <c r="E6" s="1"/>
      <c r="F6" s="1"/>
      <c r="G6" s="1"/>
      <c r="H6" s="1"/>
      <c r="I6" s="1"/>
      <c r="J6" s="1"/>
      <c r="K6" s="1"/>
      <c r="L6" s="1"/>
      <c r="M6" s="1"/>
      <c r="N6" s="1"/>
      <c r="O6" s="1"/>
      <c r="P6" s="1"/>
      <c r="Q6" s="144" t="s">
        <v>757</v>
      </c>
      <c r="R6" s="809" t="s">
        <v>757</v>
      </c>
      <c r="S6" s="810"/>
      <c r="T6" s="809" t="s">
        <v>758</v>
      </c>
      <c r="U6" s="810"/>
      <c r="Z6" s="38">
        <v>5</v>
      </c>
      <c r="AA6" s="38">
        <v>5</v>
      </c>
      <c r="AB6" s="38">
        <v>5</v>
      </c>
      <c r="AD6" s="38">
        <v>7</v>
      </c>
    </row>
    <row r="7" spans="1:32" ht="16" thickBot="1" x14ac:dyDescent="0.2">
      <c r="A7" s="1"/>
      <c r="B7" s="6"/>
      <c r="C7" s="1"/>
      <c r="D7" s="1"/>
      <c r="E7" s="1"/>
      <c r="F7" s="1"/>
      <c r="G7" s="1"/>
      <c r="H7" s="1"/>
      <c r="I7" s="1"/>
      <c r="J7" s="1"/>
      <c r="K7" s="1"/>
      <c r="L7" s="1"/>
      <c r="M7" s="1"/>
      <c r="N7" s="1"/>
      <c r="O7" s="1"/>
      <c r="P7" s="1"/>
      <c r="Q7" s="145" t="s">
        <v>759</v>
      </c>
      <c r="R7" s="811" t="s">
        <v>760</v>
      </c>
      <c r="S7" s="812"/>
      <c r="T7" s="811" t="s">
        <v>761</v>
      </c>
      <c r="U7" s="812"/>
      <c r="V7" s="151" t="s">
        <v>151</v>
      </c>
      <c r="W7" s="150" t="s">
        <v>152</v>
      </c>
      <c r="X7" s="150"/>
      <c r="AA7" s="38">
        <v>6</v>
      </c>
      <c r="AB7" s="38">
        <v>6</v>
      </c>
      <c r="AD7" s="38">
        <v>8</v>
      </c>
    </row>
    <row r="8" spans="1:32" ht="16" thickBot="1" x14ac:dyDescent="0.2">
      <c r="A8" s="7" t="s">
        <v>153</v>
      </c>
      <c r="B8" s="3"/>
      <c r="C8" s="11" t="s">
        <v>154</v>
      </c>
      <c r="D8" s="11" t="s">
        <v>155</v>
      </c>
      <c r="E8" s="11" t="s">
        <v>155</v>
      </c>
      <c r="F8" s="11" t="s">
        <v>96</v>
      </c>
      <c r="G8" s="11" t="s">
        <v>156</v>
      </c>
      <c r="H8" s="11" t="s">
        <v>82</v>
      </c>
      <c r="I8" s="2" t="s">
        <v>157</v>
      </c>
      <c r="J8" s="2"/>
      <c r="K8" s="2"/>
      <c r="L8" s="2"/>
      <c r="M8" s="2"/>
      <c r="N8" s="2"/>
      <c r="O8" s="2"/>
      <c r="P8" s="2"/>
      <c r="Q8" s="146" t="s">
        <v>761</v>
      </c>
      <c r="R8" s="813" t="s">
        <v>761</v>
      </c>
      <c r="S8" s="814"/>
      <c r="T8" s="813" t="s">
        <v>762</v>
      </c>
      <c r="U8" s="814"/>
      <c r="V8" s="151" t="s">
        <v>158</v>
      </c>
      <c r="W8" s="151" t="s">
        <v>158</v>
      </c>
      <c r="X8" s="158" t="s">
        <v>763</v>
      </c>
      <c r="AB8" s="38">
        <v>7</v>
      </c>
      <c r="AD8" s="38">
        <v>9</v>
      </c>
    </row>
    <row r="9" spans="1:32" ht="14" x14ac:dyDescent="0.15">
      <c r="A9" s="19" t="s">
        <v>853</v>
      </c>
      <c r="B9" s="19"/>
      <c r="C9" s="19"/>
      <c r="D9" s="19"/>
      <c r="E9" s="19"/>
      <c r="F9" s="19"/>
      <c r="G9" s="19"/>
      <c r="H9" s="19"/>
      <c r="I9" s="798" t="s">
        <v>780</v>
      </c>
      <c r="J9" s="798"/>
      <c r="K9" s="798"/>
      <c r="L9" s="798"/>
      <c r="M9" s="798"/>
      <c r="N9" s="798"/>
      <c r="O9" s="19"/>
      <c r="P9" s="19"/>
      <c r="Q9" s="165"/>
      <c r="R9" s="166"/>
      <c r="S9" s="167"/>
      <c r="T9" s="166"/>
      <c r="U9" s="168"/>
      <c r="V9" s="152"/>
      <c r="W9" s="162"/>
      <c r="X9" s="153"/>
      <c r="AB9" s="38">
        <v>8</v>
      </c>
      <c r="AD9" s="38">
        <v>10</v>
      </c>
    </row>
    <row r="10" spans="1:32" ht="14" x14ac:dyDescent="0.15">
      <c r="A10" s="1" t="s">
        <v>361</v>
      </c>
      <c r="B10" s="12" t="s">
        <v>85</v>
      </c>
      <c r="C10" s="13" t="s">
        <v>160</v>
      </c>
      <c r="D10" s="13"/>
      <c r="E10" s="4"/>
      <c r="F10" s="4"/>
      <c r="G10" s="4"/>
      <c r="H10" s="13"/>
      <c r="I10" s="793" t="s">
        <v>362</v>
      </c>
      <c r="J10" s="641"/>
      <c r="K10" s="641"/>
      <c r="L10" s="641"/>
      <c r="M10" s="641"/>
      <c r="N10" s="641"/>
      <c r="O10" s="641"/>
      <c r="P10" s="641"/>
      <c r="Q10" s="169">
        <v>1</v>
      </c>
      <c r="R10" s="815"/>
      <c r="S10" s="816"/>
      <c r="T10" s="795"/>
      <c r="U10" s="797"/>
      <c r="V10" s="315"/>
      <c r="W10" s="533"/>
      <c r="X10" s="377"/>
      <c r="Y10" s="39">
        <v>6</v>
      </c>
      <c r="Z10" s="39" t="b">
        <v>1</v>
      </c>
      <c r="AA10" s="38" t="b">
        <v>0</v>
      </c>
      <c r="AB10" s="38">
        <v>9</v>
      </c>
      <c r="AD10" s="38">
        <v>11</v>
      </c>
    </row>
    <row r="11" spans="1:32" ht="14" x14ac:dyDescent="0.15">
      <c r="A11" s="1" t="s">
        <v>363</v>
      </c>
      <c r="B11" s="12" t="s">
        <v>85</v>
      </c>
      <c r="C11" s="13" t="s">
        <v>160</v>
      </c>
      <c r="D11" s="13"/>
      <c r="E11" s="4"/>
      <c r="F11" s="4"/>
      <c r="G11" s="4"/>
      <c r="H11" s="13"/>
      <c r="I11" s="793" t="s">
        <v>364</v>
      </c>
      <c r="J11" s="641"/>
      <c r="K11" s="641"/>
      <c r="L11" s="641"/>
      <c r="M11" s="641"/>
      <c r="N11" s="641"/>
      <c r="O11" s="641"/>
      <c r="P11" s="641"/>
      <c r="Q11" s="169">
        <v>1</v>
      </c>
      <c r="R11" s="795"/>
      <c r="S11" s="796"/>
      <c r="T11" s="795"/>
      <c r="U11" s="797"/>
      <c r="V11" s="315"/>
      <c r="W11" s="377"/>
      <c r="X11" s="377"/>
      <c r="Y11" s="39">
        <v>6</v>
      </c>
      <c r="Z11" s="39" t="b">
        <v>1</v>
      </c>
      <c r="AA11" s="38" t="b">
        <v>0</v>
      </c>
      <c r="AB11" s="38">
        <v>9</v>
      </c>
      <c r="AD11" s="38">
        <v>11</v>
      </c>
    </row>
    <row r="12" spans="1:32" x14ac:dyDescent="0.15">
      <c r="A12" s="19" t="s">
        <v>854</v>
      </c>
      <c r="B12" s="19"/>
      <c r="C12" s="19"/>
      <c r="D12" s="19"/>
      <c r="E12" s="19"/>
      <c r="F12" s="20"/>
      <c r="G12" s="19"/>
      <c r="H12" s="19"/>
      <c r="I12" s="798" t="s">
        <v>855</v>
      </c>
      <c r="J12" s="798"/>
      <c r="K12" s="798"/>
      <c r="L12" s="798"/>
      <c r="M12" s="798"/>
      <c r="N12" s="798"/>
      <c r="O12" s="798"/>
      <c r="P12" s="798"/>
      <c r="Q12" s="173"/>
      <c r="R12" s="803"/>
      <c r="S12" s="804"/>
      <c r="T12" s="803"/>
      <c r="U12" s="805"/>
      <c r="V12" s="534"/>
      <c r="W12" s="535"/>
      <c r="X12" s="535"/>
      <c r="Z12" s="39"/>
      <c r="AB12" s="38">
        <v>10</v>
      </c>
    </row>
    <row r="13" spans="1:32" ht="14" x14ac:dyDescent="0.15">
      <c r="A13" s="1" t="s">
        <v>365</v>
      </c>
      <c r="B13" s="4" t="s">
        <v>85</v>
      </c>
      <c r="C13" s="13" t="s">
        <v>160</v>
      </c>
      <c r="D13" s="13"/>
      <c r="E13" s="13" t="s">
        <v>160</v>
      </c>
      <c r="F13" s="13"/>
      <c r="G13" s="4"/>
      <c r="H13" s="13"/>
      <c r="I13" s="793" t="s">
        <v>366</v>
      </c>
      <c r="J13" s="794"/>
      <c r="K13" s="794"/>
      <c r="L13" s="794"/>
      <c r="M13" s="794"/>
      <c r="N13" s="794"/>
      <c r="O13" s="794"/>
      <c r="P13" s="794"/>
      <c r="Q13" s="169">
        <v>3</v>
      </c>
      <c r="R13" s="795"/>
      <c r="S13" s="796"/>
      <c r="T13" s="795"/>
      <c r="U13" s="797"/>
      <c r="V13" s="315"/>
      <c r="W13" s="378"/>
      <c r="X13" s="377"/>
      <c r="Y13" s="39">
        <v>6</v>
      </c>
      <c r="Z13" s="39" t="b">
        <v>1</v>
      </c>
      <c r="AA13" s="38">
        <v>1</v>
      </c>
    </row>
    <row r="14" spans="1:32" ht="14" x14ac:dyDescent="0.15">
      <c r="A14" s="1" t="s">
        <v>367</v>
      </c>
      <c r="B14" s="4" t="s">
        <v>85</v>
      </c>
      <c r="C14" s="13"/>
      <c r="D14" s="13"/>
      <c r="E14" s="13" t="s">
        <v>160</v>
      </c>
      <c r="F14" s="13"/>
      <c r="G14" s="4"/>
      <c r="H14" s="13"/>
      <c r="I14" s="793" t="s">
        <v>368</v>
      </c>
      <c r="J14" s="794"/>
      <c r="K14" s="794"/>
      <c r="L14" s="794"/>
      <c r="M14" s="794"/>
      <c r="N14" s="794"/>
      <c r="O14" s="794"/>
      <c r="P14" s="794"/>
      <c r="Q14" s="169">
        <v>1</v>
      </c>
      <c r="R14" s="795"/>
      <c r="S14" s="796"/>
      <c r="T14" s="795"/>
      <c r="U14" s="797"/>
      <c r="V14" s="315"/>
      <c r="W14" s="378"/>
      <c r="X14" s="377"/>
      <c r="Y14" s="39">
        <v>6</v>
      </c>
      <c r="Z14" s="39" t="b">
        <v>1</v>
      </c>
      <c r="AA14" s="38" t="b">
        <v>0</v>
      </c>
    </row>
    <row r="15" spans="1:32" x14ac:dyDescent="0.15">
      <c r="A15" s="19" t="s">
        <v>856</v>
      </c>
      <c r="B15" s="19"/>
      <c r="C15" s="19"/>
      <c r="D15" s="19"/>
      <c r="E15" s="19"/>
      <c r="F15" s="19"/>
      <c r="G15" s="19"/>
      <c r="H15" s="19"/>
      <c r="I15" s="798" t="s">
        <v>857</v>
      </c>
      <c r="J15" s="798"/>
      <c r="K15" s="798"/>
      <c r="L15" s="798"/>
      <c r="M15" s="798"/>
      <c r="N15" s="798"/>
      <c r="O15" s="19"/>
      <c r="P15" s="19"/>
      <c r="Q15" s="173"/>
      <c r="R15" s="803"/>
      <c r="S15" s="804"/>
      <c r="T15" s="803"/>
      <c r="U15" s="805"/>
      <c r="V15" s="534"/>
      <c r="W15" s="535"/>
      <c r="X15" s="535"/>
      <c r="Z15" s="39"/>
    </row>
    <row r="16" spans="1:32" ht="14" x14ac:dyDescent="0.15">
      <c r="A16" s="1" t="s">
        <v>369</v>
      </c>
      <c r="B16" s="4" t="s">
        <v>85</v>
      </c>
      <c r="C16" s="4"/>
      <c r="D16" s="13" t="s">
        <v>160</v>
      </c>
      <c r="E16" s="4"/>
      <c r="F16" s="4"/>
      <c r="G16" s="13"/>
      <c r="H16" s="4"/>
      <c r="I16" s="793" t="s">
        <v>370</v>
      </c>
      <c r="J16" s="794"/>
      <c r="K16" s="794"/>
      <c r="L16" s="794"/>
      <c r="M16" s="794"/>
      <c r="N16" s="794"/>
      <c r="O16" s="794"/>
      <c r="P16" s="794"/>
      <c r="Q16" s="169">
        <v>1</v>
      </c>
      <c r="R16" s="795"/>
      <c r="S16" s="796"/>
      <c r="T16" s="795"/>
      <c r="U16" s="797"/>
      <c r="V16" s="315"/>
      <c r="W16" s="377"/>
      <c r="X16" s="377"/>
      <c r="Y16" s="39">
        <v>6</v>
      </c>
      <c r="Z16" s="39" t="b">
        <v>1</v>
      </c>
      <c r="AA16" s="38" t="b">
        <v>0</v>
      </c>
    </row>
    <row r="17" spans="1:27" x14ac:dyDescent="0.15">
      <c r="A17" s="19" t="s">
        <v>858</v>
      </c>
      <c r="B17" s="19"/>
      <c r="C17" s="19"/>
      <c r="D17" s="19"/>
      <c r="E17" s="19"/>
      <c r="F17" s="19"/>
      <c r="G17" s="19"/>
      <c r="H17" s="19"/>
      <c r="I17" s="798" t="s">
        <v>859</v>
      </c>
      <c r="J17" s="798"/>
      <c r="K17" s="798"/>
      <c r="L17" s="798"/>
      <c r="M17" s="798"/>
      <c r="N17" s="798"/>
      <c r="O17" s="19"/>
      <c r="P17" s="19"/>
      <c r="Q17" s="173"/>
      <c r="R17" s="803"/>
      <c r="S17" s="804"/>
      <c r="T17" s="803"/>
      <c r="U17" s="805"/>
      <c r="V17" s="534"/>
      <c r="W17" s="535"/>
      <c r="X17" s="535"/>
      <c r="Y17" s="39"/>
      <c r="Z17" s="39"/>
    </row>
    <row r="18" spans="1:27" ht="14" x14ac:dyDescent="0.15">
      <c r="A18" s="1" t="s">
        <v>371</v>
      </c>
      <c r="B18" s="4" t="s">
        <v>195</v>
      </c>
      <c r="C18" s="13"/>
      <c r="D18" s="13"/>
      <c r="E18" s="13" t="s">
        <v>160</v>
      </c>
      <c r="F18" s="13"/>
      <c r="G18" s="13"/>
      <c r="H18" s="13"/>
      <c r="I18" s="668" t="s">
        <v>372</v>
      </c>
      <c r="J18" s="669"/>
      <c r="K18" s="669"/>
      <c r="L18" s="669"/>
      <c r="M18" s="669"/>
      <c r="N18" s="669"/>
      <c r="O18" s="669"/>
      <c r="P18" s="669"/>
      <c r="Q18" s="169">
        <v>1</v>
      </c>
      <c r="R18" s="795"/>
      <c r="S18" s="796"/>
      <c r="T18" s="795"/>
      <c r="U18" s="797"/>
      <c r="V18" s="315"/>
      <c r="W18" s="377"/>
      <c r="X18" s="377"/>
      <c r="Y18" s="39">
        <v>6</v>
      </c>
      <c r="Z18" s="39" t="b">
        <v>1</v>
      </c>
      <c r="AA18" s="38" t="b">
        <v>0</v>
      </c>
    </row>
    <row r="19" spans="1:27" x14ac:dyDescent="0.15">
      <c r="A19" s="19" t="s">
        <v>860</v>
      </c>
      <c r="B19" s="19"/>
      <c r="C19" s="19"/>
      <c r="D19" s="19"/>
      <c r="E19" s="19"/>
      <c r="F19" s="19"/>
      <c r="G19" s="19"/>
      <c r="H19" s="19"/>
      <c r="I19" s="798" t="s">
        <v>831</v>
      </c>
      <c r="J19" s="798"/>
      <c r="K19" s="798"/>
      <c r="L19" s="798"/>
      <c r="M19" s="798"/>
      <c r="N19" s="798"/>
      <c r="O19" s="19"/>
      <c r="P19" s="19"/>
      <c r="Q19" s="173"/>
      <c r="R19" s="803"/>
      <c r="S19" s="804"/>
      <c r="T19" s="803"/>
      <c r="U19" s="805"/>
      <c r="V19" s="534"/>
      <c r="W19" s="535"/>
      <c r="X19" s="535"/>
      <c r="Y19" s="39"/>
      <c r="Z19" s="39"/>
    </row>
    <row r="20" spans="1:27" ht="14" x14ac:dyDescent="0.15">
      <c r="A20" s="1" t="s">
        <v>373</v>
      </c>
      <c r="B20" s="4" t="s">
        <v>90</v>
      </c>
      <c r="C20" s="4"/>
      <c r="D20" s="13"/>
      <c r="E20" s="13" t="s">
        <v>160</v>
      </c>
      <c r="F20" s="4"/>
      <c r="G20" s="4"/>
      <c r="H20" s="13" t="s">
        <v>160</v>
      </c>
      <c r="I20" s="668" t="s">
        <v>374</v>
      </c>
      <c r="J20" s="669"/>
      <c r="K20" s="669"/>
      <c r="L20" s="669"/>
      <c r="M20" s="669"/>
      <c r="N20" s="669"/>
      <c r="O20" s="669"/>
      <c r="P20" s="669"/>
      <c r="Q20" s="169">
        <v>1</v>
      </c>
      <c r="R20" s="795"/>
      <c r="S20" s="796"/>
      <c r="T20" s="795"/>
      <c r="U20" s="797"/>
      <c r="V20" s="315"/>
      <c r="W20" s="377"/>
      <c r="X20" s="377"/>
      <c r="Y20" s="39">
        <v>6</v>
      </c>
      <c r="Z20" s="39" t="b">
        <v>1</v>
      </c>
      <c r="AA20" s="38" t="b">
        <v>0</v>
      </c>
    </row>
    <row r="21" spans="1:27" ht="14" x14ac:dyDescent="0.15">
      <c r="A21" s="1" t="s">
        <v>375</v>
      </c>
      <c r="B21" s="4" t="s">
        <v>90</v>
      </c>
      <c r="C21" s="4"/>
      <c r="D21" s="13"/>
      <c r="E21" s="4"/>
      <c r="F21" s="4"/>
      <c r="G21" s="13"/>
      <c r="H21" s="13" t="s">
        <v>160</v>
      </c>
      <c r="I21" s="793" t="s">
        <v>376</v>
      </c>
      <c r="J21" s="794"/>
      <c r="K21" s="794"/>
      <c r="L21" s="794"/>
      <c r="M21" s="794"/>
      <c r="N21" s="794"/>
      <c r="O21" s="794"/>
      <c r="P21" s="794"/>
      <c r="Q21" s="169">
        <v>1</v>
      </c>
      <c r="R21" s="795"/>
      <c r="S21" s="796"/>
      <c r="T21" s="795"/>
      <c r="U21" s="797"/>
      <c r="V21" s="315"/>
      <c r="W21" s="378"/>
      <c r="X21" s="377"/>
      <c r="Y21" s="39">
        <v>6</v>
      </c>
      <c r="Z21" s="39" t="b">
        <v>1</v>
      </c>
      <c r="AA21" s="38" t="b">
        <v>0</v>
      </c>
    </row>
    <row r="22" spans="1:27" x14ac:dyDescent="0.15">
      <c r="A22" s="19" t="s">
        <v>861</v>
      </c>
      <c r="B22" s="19"/>
      <c r="C22" s="19"/>
      <c r="D22" s="19"/>
      <c r="E22" s="19"/>
      <c r="F22" s="19"/>
      <c r="G22" s="19"/>
      <c r="H22" s="19"/>
      <c r="I22" s="798" t="s">
        <v>862</v>
      </c>
      <c r="J22" s="798"/>
      <c r="K22" s="798"/>
      <c r="L22" s="798"/>
      <c r="M22" s="798"/>
      <c r="N22" s="798"/>
      <c r="O22" s="19"/>
      <c r="P22" s="19"/>
      <c r="Q22" s="173"/>
      <c r="R22" s="803"/>
      <c r="S22" s="804"/>
      <c r="T22" s="803"/>
      <c r="U22" s="805"/>
      <c r="V22" s="534"/>
      <c r="W22" s="535"/>
      <c r="X22" s="535"/>
      <c r="Y22" s="39"/>
      <c r="Z22" s="39"/>
    </row>
    <row r="23" spans="1:27" ht="14" x14ac:dyDescent="0.15">
      <c r="A23" s="1" t="s">
        <v>377</v>
      </c>
      <c r="B23" s="4" t="s">
        <v>90</v>
      </c>
      <c r="C23" s="4"/>
      <c r="D23" s="13"/>
      <c r="E23" s="4"/>
      <c r="F23" s="4"/>
      <c r="G23" s="4"/>
      <c r="H23" s="13" t="s">
        <v>160</v>
      </c>
      <c r="I23" s="793" t="s">
        <v>378</v>
      </c>
      <c r="J23" s="794"/>
      <c r="K23" s="794"/>
      <c r="L23" s="794"/>
      <c r="M23" s="794"/>
      <c r="N23" s="794"/>
      <c r="O23" s="794"/>
      <c r="P23" s="794"/>
      <c r="Q23" s="169">
        <v>3</v>
      </c>
      <c r="R23" s="795"/>
      <c r="S23" s="796"/>
      <c r="T23" s="795"/>
      <c r="U23" s="797"/>
      <c r="V23" s="315"/>
      <c r="W23" s="378"/>
      <c r="X23" s="377"/>
      <c r="Y23" s="39">
        <v>6</v>
      </c>
      <c r="Z23" s="39" t="b">
        <v>1</v>
      </c>
      <c r="AA23" s="38" t="b">
        <v>0</v>
      </c>
    </row>
    <row r="24" spans="1:27" ht="15" thickBot="1" x14ac:dyDescent="0.2">
      <c r="A24" s="1" t="s">
        <v>379</v>
      </c>
      <c r="B24" s="4" t="s">
        <v>90</v>
      </c>
      <c r="C24" s="4"/>
      <c r="D24" s="13"/>
      <c r="E24" s="4"/>
      <c r="F24" s="4"/>
      <c r="G24" s="13" t="s">
        <v>160</v>
      </c>
      <c r="H24" s="13" t="s">
        <v>160</v>
      </c>
      <c r="I24" s="793" t="s">
        <v>380</v>
      </c>
      <c r="J24" s="794"/>
      <c r="K24" s="794"/>
      <c r="L24" s="794"/>
      <c r="M24" s="794"/>
      <c r="N24" s="794"/>
      <c r="O24" s="794"/>
      <c r="P24" s="794"/>
      <c r="Q24" s="171">
        <v>1</v>
      </c>
      <c r="R24" s="799"/>
      <c r="S24" s="801"/>
      <c r="T24" s="799"/>
      <c r="U24" s="800"/>
      <c r="V24" s="315"/>
      <c r="W24" s="378"/>
      <c r="X24" s="377"/>
      <c r="Y24" s="39">
        <v>6</v>
      </c>
      <c r="Z24" s="39" t="b">
        <v>1</v>
      </c>
      <c r="AA24" s="38" t="b">
        <v>0</v>
      </c>
    </row>
    <row r="25" spans="1:27" x14ac:dyDescent="0.15">
      <c r="A25" s="802"/>
      <c r="B25" s="802"/>
      <c r="C25" s="802"/>
      <c r="D25" s="802"/>
      <c r="E25" s="802"/>
      <c r="F25" s="802"/>
      <c r="G25" s="802"/>
      <c r="H25" s="802"/>
      <c r="I25" s="802"/>
      <c r="J25" s="802"/>
      <c r="K25" s="802"/>
      <c r="L25" s="802"/>
      <c r="M25" s="802"/>
      <c r="N25" s="802"/>
      <c r="O25" s="802"/>
      <c r="P25" s="802"/>
      <c r="Q25" s="802"/>
      <c r="R25" s="802"/>
      <c r="S25" s="802"/>
      <c r="T25" s="802"/>
      <c r="U25" s="802"/>
      <c r="V25" s="628"/>
      <c r="W25" s="628"/>
      <c r="X25" s="628"/>
    </row>
    <row r="26" spans="1:27" x14ac:dyDescent="0.15">
      <c r="B26" s="5" t="s">
        <v>85</v>
      </c>
      <c r="C26" s="690" t="s">
        <v>651</v>
      </c>
      <c r="D26" s="691"/>
      <c r="E26" s="691"/>
      <c r="F26" s="691"/>
      <c r="G26" s="691"/>
      <c r="H26" s="691"/>
      <c r="I26" s="3"/>
      <c r="K26" s="671" t="s">
        <v>746</v>
      </c>
      <c r="L26" s="671"/>
      <c r="M26" s="671"/>
      <c r="N26" s="671"/>
      <c r="O26" s="671"/>
      <c r="P26" s="671"/>
      <c r="Q26" s="42">
        <f>SUM(Q10:Q11,Q13:Q14,Q16,Q18,Q20:Q21,Q23:Q24)</f>
        <v>14</v>
      </c>
    </row>
    <row r="27" spans="1:27" x14ac:dyDescent="0.15">
      <c r="B27" s="5" t="s">
        <v>195</v>
      </c>
      <c r="C27" s="690" t="s">
        <v>654</v>
      </c>
      <c r="D27" s="691"/>
      <c r="E27" s="691"/>
      <c r="F27" s="691"/>
      <c r="G27" s="691"/>
      <c r="H27" s="691"/>
      <c r="I27" s="3"/>
    </row>
    <row r="28" spans="1:27" x14ac:dyDescent="0.15">
      <c r="B28" s="5" t="s">
        <v>90</v>
      </c>
      <c r="C28" s="690" t="s">
        <v>657</v>
      </c>
      <c r="D28" s="691"/>
      <c r="E28" s="691"/>
      <c r="F28" s="691"/>
      <c r="G28" s="691"/>
      <c r="H28" s="691"/>
      <c r="I28" s="3"/>
      <c r="L28" s="671" t="s">
        <v>747</v>
      </c>
      <c r="M28" s="671"/>
      <c r="N28" s="671"/>
      <c r="O28" s="671"/>
      <c r="P28" s="671"/>
      <c r="Q28" s="671"/>
      <c r="R28" s="679">
        <f>SUM(R10:S24)</f>
        <v>0</v>
      </c>
      <c r="S28" s="679"/>
    </row>
    <row r="30" spans="1:27" x14ac:dyDescent="0.15">
      <c r="M30" s="671" t="s">
        <v>748</v>
      </c>
      <c r="N30" s="671"/>
      <c r="O30" s="671"/>
      <c r="P30" s="671"/>
      <c r="Q30" s="671"/>
      <c r="R30" s="671"/>
      <c r="S30" s="671"/>
      <c r="T30" s="679">
        <f>SUM(T10:U24)</f>
        <v>0</v>
      </c>
      <c r="U30" s="679"/>
    </row>
    <row r="32" spans="1:27" x14ac:dyDescent="0.15">
      <c r="J32" s="630" t="s">
        <v>750</v>
      </c>
      <c r="K32" s="630"/>
      <c r="L32" s="630"/>
      <c r="M32" s="671" t="s">
        <v>110</v>
      </c>
      <c r="N32" s="671"/>
      <c r="O32" s="671"/>
      <c r="P32" s="671"/>
      <c r="Q32" s="671"/>
      <c r="R32" s="671"/>
      <c r="S32" s="671"/>
      <c r="T32" s="806" t="e">
        <f>T30/R28</f>
        <v>#DIV/0!</v>
      </c>
      <c r="U32" s="789"/>
    </row>
    <row r="33" spans="10:13" x14ac:dyDescent="0.15">
      <c r="J33" s="641" t="s">
        <v>863</v>
      </c>
      <c r="K33" s="641"/>
      <c r="L33" s="641"/>
      <c r="M33" s="641"/>
    </row>
  </sheetData>
  <sheetProtection algorithmName="SHA-512" hashValue="hkKLJS8rnxaiD43KiauRF66CEuD6myzk9gLB4dpKz8Ewx5l7ZTrTN3+ztGcAh2cyiQapYv0Y6aUjiHzsDWGR+Q==" saltValue="GQmoA+atfrsQgZkVVq/vDg==" spinCount="100000" sheet="1" selectLockedCells="1"/>
  <mergeCells count="68">
    <mergeCell ref="T32:U32"/>
    <mergeCell ref="M32:S32"/>
    <mergeCell ref="J32:L32"/>
    <mergeCell ref="J33:M33"/>
    <mergeCell ref="A1:U1"/>
    <mergeCell ref="A2:U2"/>
    <mergeCell ref="A3:O3"/>
    <mergeCell ref="R6:S6"/>
    <mergeCell ref="T6:U6"/>
    <mergeCell ref="R7:S7"/>
    <mergeCell ref="T7:U7"/>
    <mergeCell ref="R8:S8"/>
    <mergeCell ref="T8:U8"/>
    <mergeCell ref="I9:N9"/>
    <mergeCell ref="I10:P10"/>
    <mergeCell ref="R10:S10"/>
    <mergeCell ref="T10:U10"/>
    <mergeCell ref="I13:P13"/>
    <mergeCell ref="R13:S13"/>
    <mergeCell ref="T13:U13"/>
    <mergeCell ref="I15:N15"/>
    <mergeCell ref="I11:P11"/>
    <mergeCell ref="R11:S11"/>
    <mergeCell ref="T11:U11"/>
    <mergeCell ref="I12:P12"/>
    <mergeCell ref="R12:S12"/>
    <mergeCell ref="T12:U12"/>
    <mergeCell ref="R15:S15"/>
    <mergeCell ref="T15:U15"/>
    <mergeCell ref="I17:N17"/>
    <mergeCell ref="I18:P18"/>
    <mergeCell ref="R18:S18"/>
    <mergeCell ref="T18:U18"/>
    <mergeCell ref="I16:P16"/>
    <mergeCell ref="R16:S16"/>
    <mergeCell ref="T16:U16"/>
    <mergeCell ref="R17:S17"/>
    <mergeCell ref="T17:U17"/>
    <mergeCell ref="T20:U20"/>
    <mergeCell ref="T23:U23"/>
    <mergeCell ref="R19:S19"/>
    <mergeCell ref="T19:U19"/>
    <mergeCell ref="R22:S22"/>
    <mergeCell ref="T22:U22"/>
    <mergeCell ref="C28:H28"/>
    <mergeCell ref="L28:Q28"/>
    <mergeCell ref="I24:P24"/>
    <mergeCell ref="R24:S24"/>
    <mergeCell ref="I21:P21"/>
    <mergeCell ref="A25:X25"/>
    <mergeCell ref="C26:H26"/>
    <mergeCell ref="C27:H27"/>
    <mergeCell ref="M30:S30"/>
    <mergeCell ref="T30:U30"/>
    <mergeCell ref="I14:P14"/>
    <mergeCell ref="R14:S14"/>
    <mergeCell ref="T14:U14"/>
    <mergeCell ref="I22:N22"/>
    <mergeCell ref="R21:S21"/>
    <mergeCell ref="R28:S28"/>
    <mergeCell ref="T21:U21"/>
    <mergeCell ref="I23:P23"/>
    <mergeCell ref="R23:S23"/>
    <mergeCell ref="T24:U24"/>
    <mergeCell ref="K26:P26"/>
    <mergeCell ref="I19:N19"/>
    <mergeCell ref="I20:P20"/>
    <mergeCell ref="R20:S20"/>
  </mergeCells>
  <phoneticPr fontId="0" type="noConversion"/>
  <dataValidations count="2">
    <dataValidation type="list" allowBlank="1" showInputMessage="1" showErrorMessage="1" sqref="R10:U11 R14:U14 R16:U16 R18:U18 R20:U21 R24:U24" xr:uid="{CFA0487F-E159-8544-8A67-98B5F34ECFC0}">
      <formula1>$AC$1:$AC$2</formula1>
    </dataValidation>
    <dataValidation type="list" allowBlank="1" showInputMessage="1" showErrorMessage="1" sqref="R23:U23 R13:U13" xr:uid="{F826AA35-1F0F-E54F-B727-BE19A25DD618}">
      <formula1>$AF$1:$AF$4</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EB9BC2-1755-8444-BE6E-3F3FF4D78DBC}">
          <x14:formula1>
            <xm:f>Introduction!$G$28:$G$46</xm:f>
          </x14:formula1>
          <xm:sqref>V10:V11 V13:V14 V16 V18 V20:V21 V23:V24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G51"/>
  <sheetViews>
    <sheetView zoomScale="90" zoomScaleNormal="90" workbookViewId="0">
      <selection activeCell="W42" sqref="W42"/>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48.5" customWidth="1"/>
    <col min="25" max="25" width="3.6640625" style="38" hidden="1" customWidth="1"/>
    <col min="26" max="30" width="9.1640625" style="38" hidden="1" customWidth="1"/>
    <col min="31" max="31" width="0" style="38" hidden="1" customWidth="1"/>
    <col min="32" max="35" width="0" hidden="1" customWidth="1"/>
  </cols>
  <sheetData>
    <row r="1" spans="1:33" ht="18" x14ac:dyDescent="0.2">
      <c r="A1" s="807" t="s">
        <v>864</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E1" s="38">
        <v>0</v>
      </c>
      <c r="AF1" s="38">
        <v>0</v>
      </c>
      <c r="AG1" s="38">
        <v>0</v>
      </c>
    </row>
    <row r="2" spans="1:33" x14ac:dyDescent="0.15">
      <c r="A2" s="808" t="s">
        <v>865</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c r="AE2" s="38">
        <v>2</v>
      </c>
      <c r="AF2" s="38">
        <v>3</v>
      </c>
      <c r="AG2" s="38">
        <v>1</v>
      </c>
    </row>
    <row r="3" spans="1:33" x14ac:dyDescent="0.15">
      <c r="A3" s="808" t="s">
        <v>866</v>
      </c>
      <c r="B3" s="808"/>
      <c r="C3" s="808"/>
      <c r="D3" s="808"/>
      <c r="E3" s="808"/>
      <c r="F3" s="808"/>
      <c r="G3" s="808"/>
      <c r="H3" s="808"/>
      <c r="I3" s="808"/>
      <c r="J3" s="808"/>
      <c r="K3" s="808"/>
      <c r="L3" s="808"/>
      <c r="M3" s="808"/>
      <c r="N3" s="808"/>
      <c r="O3" s="808"/>
      <c r="P3" s="8"/>
      <c r="Q3" s="8"/>
      <c r="R3" s="1"/>
      <c r="S3" s="1"/>
      <c r="T3" s="1"/>
      <c r="U3" s="1"/>
      <c r="Z3" s="38">
        <v>2</v>
      </c>
      <c r="AA3" s="38">
        <v>2</v>
      </c>
      <c r="AB3" s="38">
        <v>2</v>
      </c>
      <c r="AD3" s="38">
        <v>4</v>
      </c>
      <c r="AG3">
        <v>2</v>
      </c>
    </row>
    <row r="4" spans="1:33" x14ac:dyDescent="0.15">
      <c r="A4" s="8"/>
      <c r="B4" s="8"/>
      <c r="C4" s="8"/>
      <c r="D4" s="8"/>
      <c r="E4" s="8"/>
      <c r="F4" s="8"/>
      <c r="G4" s="8"/>
      <c r="H4" s="8"/>
      <c r="I4" s="8"/>
      <c r="J4" s="8"/>
      <c r="K4" s="8"/>
      <c r="L4" s="8"/>
      <c r="M4" s="8"/>
      <c r="N4" s="8"/>
      <c r="O4" s="8"/>
      <c r="P4" s="8"/>
      <c r="Q4" s="8"/>
      <c r="R4" s="1"/>
      <c r="S4" s="1"/>
      <c r="T4" s="1"/>
      <c r="U4" s="1"/>
      <c r="Z4" s="38">
        <v>3</v>
      </c>
      <c r="AA4" s="38">
        <v>3</v>
      </c>
      <c r="AB4" s="38">
        <v>3</v>
      </c>
      <c r="AD4" s="38">
        <v>5</v>
      </c>
      <c r="AG4">
        <v>3</v>
      </c>
    </row>
    <row r="5" spans="1:33" ht="14" thickBot="1" x14ac:dyDescent="0.2">
      <c r="A5" s="8"/>
      <c r="B5" s="8"/>
      <c r="C5" s="8"/>
      <c r="D5" s="8"/>
      <c r="E5" s="8"/>
      <c r="F5" s="8"/>
      <c r="G5" s="8"/>
      <c r="H5" s="8"/>
      <c r="I5" s="8"/>
      <c r="J5" s="8"/>
      <c r="K5" s="8"/>
      <c r="L5" s="8"/>
      <c r="M5" s="8"/>
      <c r="N5" s="8"/>
      <c r="O5" s="8"/>
      <c r="P5" s="8"/>
      <c r="Q5" s="18"/>
      <c r="R5" s="26"/>
      <c r="S5" s="26"/>
      <c r="T5" s="26"/>
      <c r="U5" s="26"/>
      <c r="Z5" s="38">
        <v>4</v>
      </c>
      <c r="AA5" s="38">
        <v>4</v>
      </c>
      <c r="AB5" s="38">
        <v>4</v>
      </c>
      <c r="AD5" s="38">
        <v>6</v>
      </c>
    </row>
    <row r="6" spans="1:33" ht="16" thickBot="1" x14ac:dyDescent="0.2">
      <c r="A6" s="1"/>
      <c r="B6" s="6"/>
      <c r="C6" s="1"/>
      <c r="D6" s="1"/>
      <c r="E6" s="1"/>
      <c r="F6" s="1"/>
      <c r="G6" s="1"/>
      <c r="H6" s="1"/>
      <c r="I6" s="1"/>
      <c r="J6" s="1"/>
      <c r="K6" s="1"/>
      <c r="L6" s="1"/>
      <c r="M6" s="1"/>
      <c r="N6" s="1"/>
      <c r="O6" s="1"/>
      <c r="P6" s="1"/>
      <c r="Q6" s="144" t="s">
        <v>757</v>
      </c>
      <c r="R6" s="809" t="s">
        <v>757</v>
      </c>
      <c r="S6" s="810"/>
      <c r="T6" s="809" t="s">
        <v>758</v>
      </c>
      <c r="U6" s="810"/>
      <c r="Z6" s="38">
        <v>5</v>
      </c>
      <c r="AA6" s="38">
        <v>5</v>
      </c>
      <c r="AB6" s="38">
        <v>5</v>
      </c>
      <c r="AD6" s="38">
        <v>7</v>
      </c>
    </row>
    <row r="7" spans="1:33" ht="16" customHeight="1" thickBot="1" x14ac:dyDescent="0.2">
      <c r="A7" s="1"/>
      <c r="B7" s="6"/>
      <c r="C7" s="1"/>
      <c r="D7" s="1"/>
      <c r="E7" s="1"/>
      <c r="F7" s="1"/>
      <c r="G7" s="1"/>
      <c r="H7" s="1"/>
      <c r="I7" s="1"/>
      <c r="J7" s="1"/>
      <c r="K7" s="1"/>
      <c r="L7" s="1"/>
      <c r="M7" s="1"/>
      <c r="N7" s="1"/>
      <c r="O7" s="1"/>
      <c r="P7" s="1"/>
      <c r="Q7" s="145" t="s">
        <v>759</v>
      </c>
      <c r="R7" s="811" t="s">
        <v>760</v>
      </c>
      <c r="S7" s="812"/>
      <c r="T7" s="811" t="s">
        <v>761</v>
      </c>
      <c r="U7" s="812"/>
      <c r="V7" s="151" t="s">
        <v>151</v>
      </c>
      <c r="W7" s="150" t="s">
        <v>152</v>
      </c>
      <c r="X7" s="150"/>
      <c r="AA7" s="38">
        <v>6</v>
      </c>
      <c r="AB7" s="38">
        <v>6</v>
      </c>
      <c r="AD7" s="38">
        <v>8</v>
      </c>
    </row>
    <row r="8" spans="1:33" ht="16" thickBot="1" x14ac:dyDescent="0.2">
      <c r="A8" s="7" t="s">
        <v>153</v>
      </c>
      <c r="B8" s="3"/>
      <c r="C8" s="11" t="s">
        <v>154</v>
      </c>
      <c r="D8" s="11" t="s">
        <v>155</v>
      </c>
      <c r="E8" s="11" t="s">
        <v>155</v>
      </c>
      <c r="F8" s="11" t="s">
        <v>96</v>
      </c>
      <c r="G8" s="11" t="s">
        <v>156</v>
      </c>
      <c r="H8" s="11" t="s">
        <v>82</v>
      </c>
      <c r="I8" s="2" t="s">
        <v>157</v>
      </c>
      <c r="J8" s="2"/>
      <c r="K8" s="2"/>
      <c r="L8" s="2"/>
      <c r="M8" s="2"/>
      <c r="N8" s="2"/>
      <c r="O8" s="2"/>
      <c r="P8" s="2"/>
      <c r="Q8" s="146" t="s">
        <v>761</v>
      </c>
      <c r="R8" s="813" t="s">
        <v>761</v>
      </c>
      <c r="S8" s="814"/>
      <c r="T8" s="813" t="s">
        <v>762</v>
      </c>
      <c r="U8" s="814"/>
      <c r="V8" s="151" t="s">
        <v>158</v>
      </c>
      <c r="W8" s="151" t="s">
        <v>158</v>
      </c>
      <c r="X8" s="158" t="s">
        <v>763</v>
      </c>
      <c r="AB8" s="38">
        <v>7</v>
      </c>
      <c r="AD8" s="38">
        <v>9</v>
      </c>
    </row>
    <row r="9" spans="1:33" ht="16" customHeight="1" x14ac:dyDescent="0.15">
      <c r="A9" s="19" t="s">
        <v>867</v>
      </c>
      <c r="B9" s="19"/>
      <c r="C9" s="19"/>
      <c r="D9" s="19"/>
      <c r="E9" s="19"/>
      <c r="F9" s="19"/>
      <c r="G9" s="19"/>
      <c r="H9" s="19"/>
      <c r="I9" s="823" t="s">
        <v>868</v>
      </c>
      <c r="J9" s="823"/>
      <c r="K9" s="823"/>
      <c r="L9" s="823"/>
      <c r="M9" s="823"/>
      <c r="N9" s="823"/>
      <c r="O9" s="650"/>
      <c r="P9" s="650"/>
      <c r="Q9" s="165"/>
      <c r="R9" s="166"/>
      <c r="S9" s="167"/>
      <c r="T9" s="166"/>
      <c r="U9" s="168"/>
      <c r="V9" s="152"/>
      <c r="W9" s="162"/>
      <c r="X9" s="153"/>
      <c r="AB9" s="38">
        <v>8</v>
      </c>
      <c r="AD9" s="38">
        <v>10</v>
      </c>
    </row>
    <row r="10" spans="1:33" ht="19" customHeight="1" x14ac:dyDescent="0.15">
      <c r="A10" s="1" t="s">
        <v>381</v>
      </c>
      <c r="B10" s="12" t="s">
        <v>85</v>
      </c>
      <c r="C10" s="13" t="s">
        <v>160</v>
      </c>
      <c r="D10" s="13" t="s">
        <v>160</v>
      </c>
      <c r="E10" s="13" t="s">
        <v>160</v>
      </c>
      <c r="F10" s="13" t="s">
        <v>160</v>
      </c>
      <c r="G10" s="4"/>
      <c r="H10" s="13"/>
      <c r="I10" s="793" t="s">
        <v>382</v>
      </c>
      <c r="J10" s="641"/>
      <c r="K10" s="641"/>
      <c r="L10" s="641"/>
      <c r="M10" s="641"/>
      <c r="N10" s="641"/>
      <c r="O10" s="641"/>
      <c r="P10" s="641"/>
      <c r="Q10" s="169">
        <v>3</v>
      </c>
      <c r="R10" s="795"/>
      <c r="S10" s="796"/>
      <c r="T10" s="795"/>
      <c r="U10" s="797"/>
      <c r="V10" s="315"/>
      <c r="W10" s="377"/>
      <c r="X10" s="377"/>
      <c r="Y10" s="39">
        <v>7</v>
      </c>
      <c r="Z10" s="39" t="b">
        <v>1</v>
      </c>
      <c r="AA10" s="38" t="b">
        <v>1</v>
      </c>
      <c r="AB10" s="38">
        <v>9</v>
      </c>
      <c r="AD10" s="38">
        <v>11</v>
      </c>
    </row>
    <row r="11" spans="1:33" ht="19" customHeight="1" x14ac:dyDescent="0.15">
      <c r="A11" s="1" t="s">
        <v>383</v>
      </c>
      <c r="B11" s="12" t="s">
        <v>85</v>
      </c>
      <c r="C11" s="13"/>
      <c r="D11" s="13"/>
      <c r="E11" s="4"/>
      <c r="F11" s="4"/>
      <c r="G11" s="4"/>
      <c r="H11" s="13" t="s">
        <v>160</v>
      </c>
      <c r="I11" s="793" t="s">
        <v>384</v>
      </c>
      <c r="J11" s="641"/>
      <c r="K11" s="641"/>
      <c r="L11" s="641"/>
      <c r="M11" s="641"/>
      <c r="N11" s="641"/>
      <c r="O11" s="641"/>
      <c r="P11" s="641"/>
      <c r="Q11" s="169">
        <v>1</v>
      </c>
      <c r="R11" s="795"/>
      <c r="S11" s="796"/>
      <c r="T11" s="795"/>
      <c r="U11" s="797"/>
      <c r="V11" s="315"/>
      <c r="W11" s="377"/>
      <c r="X11" s="377"/>
      <c r="Y11" s="39">
        <v>7</v>
      </c>
      <c r="Z11" s="39" t="b">
        <v>1</v>
      </c>
      <c r="AA11" s="38" t="b">
        <v>0</v>
      </c>
      <c r="AB11" s="38">
        <v>9</v>
      </c>
      <c r="AD11" s="38">
        <v>11</v>
      </c>
    </row>
    <row r="12" spans="1:33" ht="19" customHeight="1" x14ac:dyDescent="0.15">
      <c r="A12" s="1" t="s">
        <v>385</v>
      </c>
      <c r="B12" s="12" t="s">
        <v>85</v>
      </c>
      <c r="C12" s="13"/>
      <c r="D12" s="13"/>
      <c r="E12" s="4"/>
      <c r="F12" s="4"/>
      <c r="G12" s="4"/>
      <c r="H12" s="13" t="s">
        <v>160</v>
      </c>
      <c r="I12" s="793" t="s">
        <v>386</v>
      </c>
      <c r="J12" s="641"/>
      <c r="K12" s="641"/>
      <c r="L12" s="641"/>
      <c r="M12" s="641"/>
      <c r="N12" s="641"/>
      <c r="O12" s="641"/>
      <c r="P12" s="641"/>
      <c r="Q12" s="169">
        <v>1</v>
      </c>
      <c r="R12" s="795"/>
      <c r="S12" s="796"/>
      <c r="T12" s="795"/>
      <c r="U12" s="797"/>
      <c r="V12" s="315"/>
      <c r="W12" s="377"/>
      <c r="X12" s="377"/>
      <c r="Y12" s="39">
        <v>7</v>
      </c>
      <c r="Z12" s="39" t="b">
        <v>1</v>
      </c>
      <c r="AA12" s="38" t="b">
        <v>0</v>
      </c>
      <c r="AB12" s="38">
        <v>9</v>
      </c>
      <c r="AD12" s="38">
        <v>11</v>
      </c>
    </row>
    <row r="13" spans="1:33" ht="19" customHeight="1" x14ac:dyDescent="0.15">
      <c r="A13" s="1" t="s">
        <v>387</v>
      </c>
      <c r="B13" s="12" t="s">
        <v>85</v>
      </c>
      <c r="C13" s="13"/>
      <c r="D13" s="13"/>
      <c r="E13" s="4"/>
      <c r="F13" s="4"/>
      <c r="G13" s="4"/>
      <c r="H13" s="13" t="s">
        <v>160</v>
      </c>
      <c r="I13" s="793" t="s">
        <v>388</v>
      </c>
      <c r="J13" s="641"/>
      <c r="K13" s="641"/>
      <c r="L13" s="641"/>
      <c r="M13" s="641"/>
      <c r="N13" s="641"/>
      <c r="O13" s="641"/>
      <c r="P13" s="641"/>
      <c r="Q13" s="169">
        <v>1</v>
      </c>
      <c r="R13" s="795"/>
      <c r="S13" s="796"/>
      <c r="T13" s="795"/>
      <c r="U13" s="797"/>
      <c r="V13" s="315"/>
      <c r="W13" s="377"/>
      <c r="X13" s="377"/>
      <c r="Y13" s="39">
        <v>7</v>
      </c>
      <c r="Z13" s="39" t="b">
        <v>1</v>
      </c>
      <c r="AA13" s="38" t="b">
        <v>0</v>
      </c>
      <c r="AB13" s="38">
        <v>9</v>
      </c>
      <c r="AD13" s="38">
        <v>11</v>
      </c>
    </row>
    <row r="14" spans="1:33" ht="14" x14ac:dyDescent="0.15">
      <c r="A14" s="19" t="s">
        <v>869</v>
      </c>
      <c r="B14" s="19"/>
      <c r="C14" s="19"/>
      <c r="D14" s="19"/>
      <c r="E14" s="19"/>
      <c r="F14" s="20"/>
      <c r="G14" s="19"/>
      <c r="H14" s="19"/>
      <c r="I14" s="798" t="s">
        <v>870</v>
      </c>
      <c r="J14" s="798"/>
      <c r="K14" s="798"/>
      <c r="L14" s="798"/>
      <c r="M14" s="798"/>
      <c r="N14" s="798"/>
      <c r="O14" s="798"/>
      <c r="P14" s="798"/>
      <c r="Q14" s="173"/>
      <c r="R14" s="820"/>
      <c r="S14" s="821"/>
      <c r="T14" s="820"/>
      <c r="U14" s="822"/>
      <c r="V14" s="379"/>
      <c r="W14" s="380"/>
      <c r="X14" s="380"/>
      <c r="Z14" s="39"/>
      <c r="AB14" s="38">
        <v>10</v>
      </c>
    </row>
    <row r="15" spans="1:33" ht="19" customHeight="1" x14ac:dyDescent="0.15">
      <c r="A15" s="1" t="s">
        <v>389</v>
      </c>
      <c r="B15" s="4" t="s">
        <v>85</v>
      </c>
      <c r="C15" s="13"/>
      <c r="D15" s="13"/>
      <c r="E15" s="13" t="s">
        <v>160</v>
      </c>
      <c r="F15" s="13"/>
      <c r="G15" s="4"/>
      <c r="H15" s="13"/>
      <c r="I15" s="793" t="s">
        <v>390</v>
      </c>
      <c r="J15" s="794"/>
      <c r="K15" s="794"/>
      <c r="L15" s="794"/>
      <c r="M15" s="794"/>
      <c r="N15" s="794"/>
      <c r="O15" s="794"/>
      <c r="P15" s="794"/>
      <c r="Q15" s="169">
        <v>1</v>
      </c>
      <c r="R15" s="795"/>
      <c r="S15" s="796"/>
      <c r="T15" s="795"/>
      <c r="U15" s="797"/>
      <c r="V15" s="315"/>
      <c r="W15" s="377"/>
      <c r="X15" s="377"/>
      <c r="Y15" s="39">
        <v>7</v>
      </c>
      <c r="Z15" s="39" t="b">
        <v>1</v>
      </c>
      <c r="AA15" s="38" t="b">
        <v>0</v>
      </c>
    </row>
    <row r="16" spans="1:33" ht="19" customHeight="1" x14ac:dyDescent="0.15">
      <c r="A16" s="1" t="s">
        <v>391</v>
      </c>
      <c r="B16" s="4" t="s">
        <v>85</v>
      </c>
      <c r="C16" s="13"/>
      <c r="D16" s="13"/>
      <c r="E16" s="13" t="s">
        <v>160</v>
      </c>
      <c r="F16" s="13"/>
      <c r="G16" s="4"/>
      <c r="H16" s="13"/>
      <c r="I16" s="793" t="s">
        <v>392</v>
      </c>
      <c r="J16" s="794"/>
      <c r="K16" s="794"/>
      <c r="L16" s="794"/>
      <c r="M16" s="794"/>
      <c r="N16" s="794"/>
      <c r="O16" s="794"/>
      <c r="P16" s="794"/>
      <c r="Q16" s="169">
        <v>1</v>
      </c>
      <c r="R16" s="795"/>
      <c r="S16" s="796"/>
      <c r="T16" s="795"/>
      <c r="U16" s="797"/>
      <c r="V16" s="315"/>
      <c r="W16" s="377"/>
      <c r="X16" s="377"/>
      <c r="Y16" s="39">
        <v>7</v>
      </c>
      <c r="Z16" s="39" t="b">
        <v>1</v>
      </c>
      <c r="AA16" s="38" t="b">
        <v>0</v>
      </c>
    </row>
    <row r="17" spans="1:27" ht="12.75" customHeight="1" x14ac:dyDescent="0.15">
      <c r="A17" s="19" t="s">
        <v>871</v>
      </c>
      <c r="B17" s="19"/>
      <c r="C17" s="19"/>
      <c r="D17" s="19"/>
      <c r="E17" s="19"/>
      <c r="F17" s="19"/>
      <c r="G17" s="19"/>
      <c r="H17" s="19"/>
      <c r="I17" s="798" t="s">
        <v>872</v>
      </c>
      <c r="J17" s="798"/>
      <c r="K17" s="798"/>
      <c r="L17" s="798"/>
      <c r="M17" s="798"/>
      <c r="N17" s="798"/>
      <c r="O17" s="19"/>
      <c r="P17" s="19"/>
      <c r="Q17" s="173"/>
      <c r="R17" s="820"/>
      <c r="S17" s="821"/>
      <c r="T17" s="820"/>
      <c r="U17" s="822"/>
      <c r="V17" s="379"/>
      <c r="W17" s="380"/>
      <c r="X17" s="380"/>
      <c r="Z17" s="39"/>
    </row>
    <row r="18" spans="1:27" ht="19" customHeight="1" x14ac:dyDescent="0.15">
      <c r="A18" s="1" t="s">
        <v>393</v>
      </c>
      <c r="B18" s="4" t="s">
        <v>195</v>
      </c>
      <c r="C18" s="13" t="s">
        <v>160</v>
      </c>
      <c r="D18" s="13"/>
      <c r="E18" s="4"/>
      <c r="F18" s="4"/>
      <c r="G18" s="13"/>
      <c r="H18" s="4"/>
      <c r="I18" s="793" t="s">
        <v>394</v>
      </c>
      <c r="J18" s="794"/>
      <c r="K18" s="794"/>
      <c r="L18" s="794"/>
      <c r="M18" s="794"/>
      <c r="N18" s="794"/>
      <c r="O18" s="794"/>
      <c r="P18" s="794"/>
      <c r="Q18" s="169">
        <v>1</v>
      </c>
      <c r="R18" s="795"/>
      <c r="S18" s="796"/>
      <c r="T18" s="795"/>
      <c r="U18" s="797"/>
      <c r="V18" s="315"/>
      <c r="W18" s="377"/>
      <c r="X18" s="377"/>
      <c r="Y18" s="39">
        <v>7</v>
      </c>
      <c r="Z18" s="39" t="b">
        <v>1</v>
      </c>
      <c r="AA18" s="38" t="b">
        <v>0</v>
      </c>
    </row>
    <row r="19" spans="1:27" ht="19" customHeight="1" x14ac:dyDescent="0.15">
      <c r="A19" s="1" t="s">
        <v>395</v>
      </c>
      <c r="B19" s="4" t="s">
        <v>195</v>
      </c>
      <c r="C19" s="13" t="s">
        <v>160</v>
      </c>
      <c r="D19" s="13"/>
      <c r="E19" s="4"/>
      <c r="F19" s="4"/>
      <c r="G19" s="13"/>
      <c r="H19" s="13" t="s">
        <v>160</v>
      </c>
      <c r="I19" s="793" t="s">
        <v>396</v>
      </c>
      <c r="J19" s="794"/>
      <c r="K19" s="794"/>
      <c r="L19" s="794"/>
      <c r="M19" s="794"/>
      <c r="N19" s="794"/>
      <c r="O19" s="794"/>
      <c r="P19" s="794"/>
      <c r="Q19" s="169">
        <v>1</v>
      </c>
      <c r="R19" s="795"/>
      <c r="S19" s="796"/>
      <c r="T19" s="795"/>
      <c r="U19" s="797"/>
      <c r="V19" s="315"/>
      <c r="W19" s="377"/>
      <c r="X19" s="377"/>
      <c r="Y19" s="39">
        <v>7</v>
      </c>
      <c r="Z19" s="39" t="b">
        <v>1</v>
      </c>
      <c r="AA19" s="38" t="b">
        <v>0</v>
      </c>
    </row>
    <row r="20" spans="1:27" ht="19" customHeight="1" x14ac:dyDescent="0.15">
      <c r="A20" s="1" t="s">
        <v>397</v>
      </c>
      <c r="B20" s="4" t="s">
        <v>195</v>
      </c>
      <c r="C20" s="13" t="s">
        <v>160</v>
      </c>
      <c r="D20" s="13"/>
      <c r="E20" s="4"/>
      <c r="F20" s="4"/>
      <c r="G20" s="13"/>
      <c r="H20" s="4"/>
      <c r="I20" s="793" t="s">
        <v>398</v>
      </c>
      <c r="J20" s="794"/>
      <c r="K20" s="794"/>
      <c r="L20" s="794"/>
      <c r="M20" s="794"/>
      <c r="N20" s="794"/>
      <c r="O20" s="794"/>
      <c r="P20" s="794"/>
      <c r="Q20" s="169">
        <v>1</v>
      </c>
      <c r="R20" s="795"/>
      <c r="S20" s="796"/>
      <c r="T20" s="795"/>
      <c r="U20" s="797"/>
      <c r="V20" s="315"/>
      <c r="W20" s="377"/>
      <c r="X20" s="377"/>
      <c r="Y20" s="39">
        <v>7</v>
      </c>
      <c r="Z20" s="39" t="b">
        <v>1</v>
      </c>
      <c r="AA20" s="38" t="b">
        <v>0</v>
      </c>
    </row>
    <row r="21" spans="1:27" ht="19" customHeight="1" x14ac:dyDescent="0.15">
      <c r="A21" s="1" t="s">
        <v>399</v>
      </c>
      <c r="B21" s="4" t="s">
        <v>195</v>
      </c>
      <c r="C21" s="13" t="s">
        <v>160</v>
      </c>
      <c r="D21" s="13"/>
      <c r="E21" s="4"/>
      <c r="F21" s="4"/>
      <c r="G21" s="13"/>
      <c r="H21" s="4"/>
      <c r="I21" s="793" t="s">
        <v>400</v>
      </c>
      <c r="J21" s="794"/>
      <c r="K21" s="794"/>
      <c r="L21" s="794"/>
      <c r="M21" s="794"/>
      <c r="N21" s="794"/>
      <c r="O21" s="794"/>
      <c r="P21" s="794"/>
      <c r="Q21" s="169">
        <v>1</v>
      </c>
      <c r="R21" s="795"/>
      <c r="S21" s="796"/>
      <c r="T21" s="795"/>
      <c r="U21" s="797"/>
      <c r="V21" s="315"/>
      <c r="W21" s="377"/>
      <c r="X21" s="377"/>
      <c r="Y21" s="39">
        <v>7</v>
      </c>
      <c r="Z21" s="39" t="b">
        <v>1</v>
      </c>
      <c r="AA21" s="38" t="b">
        <v>0</v>
      </c>
    </row>
    <row r="22" spans="1:27" ht="19" customHeight="1" x14ac:dyDescent="0.15">
      <c r="A22" s="1" t="s">
        <v>401</v>
      </c>
      <c r="B22" s="4" t="s">
        <v>195</v>
      </c>
      <c r="C22" s="13" t="s">
        <v>160</v>
      </c>
      <c r="D22" s="13"/>
      <c r="E22" s="4"/>
      <c r="F22" s="4"/>
      <c r="G22" s="13"/>
      <c r="H22" s="13" t="s">
        <v>160</v>
      </c>
      <c r="I22" s="793" t="s">
        <v>402</v>
      </c>
      <c r="J22" s="794"/>
      <c r="K22" s="794"/>
      <c r="L22" s="794"/>
      <c r="M22" s="794"/>
      <c r="N22" s="794"/>
      <c r="O22" s="794"/>
      <c r="P22" s="794"/>
      <c r="Q22" s="169">
        <v>1</v>
      </c>
      <c r="R22" s="795"/>
      <c r="S22" s="796"/>
      <c r="T22" s="795"/>
      <c r="U22" s="797"/>
      <c r="V22" s="315"/>
      <c r="W22" s="377"/>
      <c r="X22" s="377"/>
      <c r="Y22" s="39">
        <v>7</v>
      </c>
      <c r="Z22" s="39" t="b">
        <v>1</v>
      </c>
      <c r="AA22" s="38" t="b">
        <v>0</v>
      </c>
    </row>
    <row r="23" spans="1:27" ht="12.75" customHeight="1" x14ac:dyDescent="0.15">
      <c r="A23" s="19" t="s">
        <v>873</v>
      </c>
      <c r="B23" s="19"/>
      <c r="C23" s="19"/>
      <c r="D23" s="19"/>
      <c r="E23" s="19"/>
      <c r="F23" s="19"/>
      <c r="G23" s="19"/>
      <c r="H23" s="19"/>
      <c r="I23" s="798" t="s">
        <v>831</v>
      </c>
      <c r="J23" s="798"/>
      <c r="K23" s="798"/>
      <c r="L23" s="798"/>
      <c r="M23" s="798"/>
      <c r="N23" s="798"/>
      <c r="O23" s="19"/>
      <c r="P23" s="19"/>
      <c r="Q23" s="173"/>
      <c r="R23" s="820"/>
      <c r="S23" s="821"/>
      <c r="T23" s="820"/>
      <c r="U23" s="822"/>
      <c r="V23" s="379"/>
      <c r="W23" s="380"/>
      <c r="X23" s="380"/>
      <c r="Y23" s="163"/>
      <c r="Z23" s="39"/>
      <c r="AA23" s="38">
        <v>1</v>
      </c>
    </row>
    <row r="24" spans="1:27" ht="19" customHeight="1" x14ac:dyDescent="0.15">
      <c r="A24" s="1" t="s">
        <v>403</v>
      </c>
      <c r="B24" s="4" t="s">
        <v>90</v>
      </c>
      <c r="C24" s="13"/>
      <c r="D24" s="13"/>
      <c r="E24" s="13"/>
      <c r="F24" s="13"/>
      <c r="G24" s="13"/>
      <c r="H24" s="13" t="s">
        <v>160</v>
      </c>
      <c r="I24" s="793" t="s">
        <v>404</v>
      </c>
      <c r="J24" s="794"/>
      <c r="K24" s="794"/>
      <c r="L24" s="794"/>
      <c r="M24" s="794"/>
      <c r="N24" s="794"/>
      <c r="O24" s="794"/>
      <c r="P24" s="794"/>
      <c r="Q24" s="169">
        <v>1</v>
      </c>
      <c r="R24" s="795"/>
      <c r="S24" s="796"/>
      <c r="T24" s="795"/>
      <c r="U24" s="797"/>
      <c r="V24" s="315"/>
      <c r="W24" s="377"/>
      <c r="X24" s="377"/>
      <c r="Y24" s="39">
        <v>7</v>
      </c>
      <c r="Z24" s="39" t="b">
        <v>1</v>
      </c>
      <c r="AA24" s="38" t="b">
        <v>0</v>
      </c>
    </row>
    <row r="25" spans="1:27" ht="26" customHeight="1" x14ac:dyDescent="0.15">
      <c r="A25" s="1" t="s">
        <v>405</v>
      </c>
      <c r="B25" s="4" t="s">
        <v>90</v>
      </c>
      <c r="C25" s="13"/>
      <c r="D25" s="13"/>
      <c r="E25" s="13"/>
      <c r="F25" s="13"/>
      <c r="G25" s="13"/>
      <c r="H25" s="13" t="s">
        <v>160</v>
      </c>
      <c r="I25" s="668" t="s">
        <v>406</v>
      </c>
      <c r="J25" s="669"/>
      <c r="K25" s="669"/>
      <c r="L25" s="669"/>
      <c r="M25" s="669"/>
      <c r="N25" s="669"/>
      <c r="O25" s="669"/>
      <c r="P25" s="669"/>
      <c r="Q25" s="169">
        <v>1</v>
      </c>
      <c r="R25" s="795"/>
      <c r="S25" s="796"/>
      <c r="T25" s="795"/>
      <c r="U25" s="797"/>
      <c r="V25" s="315"/>
      <c r="W25" s="377"/>
      <c r="X25" s="377"/>
      <c r="Y25" s="39">
        <v>7</v>
      </c>
      <c r="Z25" s="39" t="b">
        <v>1</v>
      </c>
      <c r="AA25" s="38" t="b">
        <v>0</v>
      </c>
    </row>
    <row r="26" spans="1:27" ht="38" customHeight="1" x14ac:dyDescent="0.15">
      <c r="A26" s="1" t="s">
        <v>407</v>
      </c>
      <c r="B26" s="4" t="s">
        <v>90</v>
      </c>
      <c r="C26" s="13"/>
      <c r="D26" s="13"/>
      <c r="E26" s="13"/>
      <c r="F26" s="13"/>
      <c r="G26" s="13"/>
      <c r="H26" s="13" t="s">
        <v>160</v>
      </c>
      <c r="I26" s="668" t="s">
        <v>408</v>
      </c>
      <c r="J26" s="669"/>
      <c r="K26" s="669"/>
      <c r="L26" s="669"/>
      <c r="M26" s="669"/>
      <c r="N26" s="669"/>
      <c r="O26" s="669"/>
      <c r="P26" s="669"/>
      <c r="Q26" s="169">
        <v>1</v>
      </c>
      <c r="R26" s="795"/>
      <c r="S26" s="796"/>
      <c r="T26" s="795"/>
      <c r="U26" s="797"/>
      <c r="V26" s="315"/>
      <c r="W26" s="377"/>
      <c r="X26" s="377"/>
      <c r="Y26" s="39">
        <v>7</v>
      </c>
      <c r="Z26" s="39" t="b">
        <v>1</v>
      </c>
      <c r="AA26" s="38" t="b">
        <v>0</v>
      </c>
    </row>
    <row r="27" spans="1:27" ht="41" customHeight="1" x14ac:dyDescent="0.15">
      <c r="A27" s="1" t="s">
        <v>409</v>
      </c>
      <c r="B27" s="4" t="s">
        <v>90</v>
      </c>
      <c r="C27" s="13"/>
      <c r="D27" s="13"/>
      <c r="E27" s="13"/>
      <c r="F27" s="13"/>
      <c r="G27" s="13"/>
      <c r="H27" s="13" t="s">
        <v>160</v>
      </c>
      <c r="I27" s="668" t="s">
        <v>410</v>
      </c>
      <c r="J27" s="669"/>
      <c r="K27" s="669"/>
      <c r="L27" s="669"/>
      <c r="M27" s="669"/>
      <c r="N27" s="669"/>
      <c r="O27" s="669"/>
      <c r="P27" s="669"/>
      <c r="Q27" s="169">
        <v>1</v>
      </c>
      <c r="R27" s="795"/>
      <c r="S27" s="796"/>
      <c r="T27" s="795"/>
      <c r="U27" s="797"/>
      <c r="V27" s="315"/>
      <c r="W27" s="377"/>
      <c r="X27" s="377"/>
      <c r="Y27" s="39">
        <v>7</v>
      </c>
      <c r="Z27" s="39" t="b">
        <v>1</v>
      </c>
      <c r="AA27" s="38" t="b">
        <v>0</v>
      </c>
    </row>
    <row r="28" spans="1:27" ht="31" customHeight="1" x14ac:dyDescent="0.15">
      <c r="A28" s="8" t="s">
        <v>411</v>
      </c>
      <c r="B28" s="4" t="s">
        <v>90</v>
      </c>
      <c r="C28" s="13" t="s">
        <v>160</v>
      </c>
      <c r="D28" s="13"/>
      <c r="E28" s="13"/>
      <c r="F28" s="13"/>
      <c r="G28" s="13"/>
      <c r="H28" s="13" t="s">
        <v>160</v>
      </c>
      <c r="I28" s="669" t="s">
        <v>412</v>
      </c>
      <c r="J28" s="669"/>
      <c r="K28" s="669"/>
      <c r="L28" s="669"/>
      <c r="M28" s="669"/>
      <c r="N28" s="669"/>
      <c r="O28" s="669"/>
      <c r="P28" s="669"/>
      <c r="Q28" s="170">
        <v>2</v>
      </c>
      <c r="R28" s="795"/>
      <c r="S28" s="796"/>
      <c r="T28" s="795"/>
      <c r="U28" s="797"/>
      <c r="V28" s="315"/>
      <c r="W28" s="377"/>
      <c r="X28" s="377"/>
      <c r="Y28" s="39">
        <v>7</v>
      </c>
      <c r="Z28" s="39" t="b">
        <v>1</v>
      </c>
      <c r="AA28" s="38">
        <v>1</v>
      </c>
    </row>
    <row r="29" spans="1:27" ht="12.75" customHeight="1" x14ac:dyDescent="0.15">
      <c r="A29" s="19" t="s">
        <v>874</v>
      </c>
      <c r="B29" s="19"/>
      <c r="C29" s="19"/>
      <c r="D29" s="19"/>
      <c r="E29" s="19"/>
      <c r="F29" s="19"/>
      <c r="G29" s="19"/>
      <c r="H29" s="19"/>
      <c r="I29" s="798" t="s">
        <v>795</v>
      </c>
      <c r="J29" s="798"/>
      <c r="K29" s="798"/>
      <c r="L29" s="798"/>
      <c r="M29" s="798"/>
      <c r="N29" s="798"/>
      <c r="O29" s="19"/>
      <c r="P29" s="19"/>
      <c r="Q29" s="173"/>
      <c r="R29" s="820"/>
      <c r="S29" s="821"/>
      <c r="T29" s="820"/>
      <c r="U29" s="822"/>
      <c r="V29" s="379"/>
      <c r="W29" s="380"/>
      <c r="X29" s="380"/>
      <c r="Y29" s="39"/>
      <c r="Z29" s="39"/>
    </row>
    <row r="30" spans="1:27" ht="19" customHeight="1" x14ac:dyDescent="0.15">
      <c r="A30" s="1" t="s">
        <v>413</v>
      </c>
      <c r="B30" s="4" t="s">
        <v>90</v>
      </c>
      <c r="C30" s="4"/>
      <c r="D30" s="13"/>
      <c r="E30" s="4"/>
      <c r="F30" s="4"/>
      <c r="G30" s="4"/>
      <c r="H30" s="13" t="s">
        <v>160</v>
      </c>
      <c r="I30" s="793" t="s">
        <v>414</v>
      </c>
      <c r="J30" s="794"/>
      <c r="K30" s="794"/>
      <c r="L30" s="794"/>
      <c r="M30" s="794"/>
      <c r="N30" s="794"/>
      <c r="O30" s="794"/>
      <c r="P30" s="794"/>
      <c r="Q30" s="169">
        <v>1</v>
      </c>
      <c r="R30" s="795"/>
      <c r="S30" s="796"/>
      <c r="T30" s="795"/>
      <c r="U30" s="797"/>
      <c r="V30" s="315"/>
      <c r="W30" s="377"/>
      <c r="X30" s="377"/>
      <c r="Y30" s="39">
        <v>7</v>
      </c>
      <c r="Z30" s="39" t="b">
        <v>1</v>
      </c>
      <c r="AA30" s="38" t="b">
        <v>0</v>
      </c>
    </row>
    <row r="31" spans="1:27" ht="19" customHeight="1" thickBot="1" x14ac:dyDescent="0.2">
      <c r="A31" s="1" t="s">
        <v>415</v>
      </c>
      <c r="B31" s="47" t="s">
        <v>90</v>
      </c>
      <c r="C31" s="47"/>
      <c r="D31" s="174"/>
      <c r="E31" s="47"/>
      <c r="F31" s="47"/>
      <c r="G31" s="174"/>
      <c r="H31" s="174" t="s">
        <v>160</v>
      </c>
      <c r="I31" s="793" t="s">
        <v>416</v>
      </c>
      <c r="J31" s="794"/>
      <c r="K31" s="794"/>
      <c r="L31" s="794"/>
      <c r="M31" s="794"/>
      <c r="N31" s="794"/>
      <c r="O31" s="794"/>
      <c r="P31" s="794"/>
      <c r="Q31" s="170">
        <v>1</v>
      </c>
      <c r="R31" s="799"/>
      <c r="S31" s="801"/>
      <c r="T31" s="799"/>
      <c r="U31" s="800"/>
      <c r="V31" s="315"/>
      <c r="W31" s="377"/>
      <c r="X31" s="377"/>
      <c r="Y31" s="39">
        <v>7</v>
      </c>
      <c r="Z31" s="39" t="b">
        <v>1</v>
      </c>
      <c r="AA31" s="38" t="b">
        <v>0</v>
      </c>
    </row>
    <row r="32" spans="1:27" ht="19" customHeight="1" thickBot="1" x14ac:dyDescent="0.2">
      <c r="A32" s="817" t="s">
        <v>875</v>
      </c>
      <c r="B32" s="818"/>
      <c r="C32" s="818"/>
      <c r="D32" s="818"/>
      <c r="E32" s="818"/>
      <c r="F32" s="818"/>
      <c r="G32" s="818"/>
      <c r="H32" s="818"/>
      <c r="I32" s="818"/>
      <c r="J32" s="818"/>
      <c r="K32" s="818"/>
      <c r="L32" s="818"/>
      <c r="M32" s="818"/>
      <c r="N32" s="818"/>
      <c r="O32" s="818"/>
      <c r="P32" s="818"/>
      <c r="Q32" s="818"/>
      <c r="R32" s="818"/>
      <c r="S32" s="818"/>
      <c r="T32" s="818"/>
      <c r="U32" s="819"/>
      <c r="V32" s="824"/>
      <c r="W32" s="779"/>
      <c r="X32" s="779"/>
      <c r="Y32" s="39"/>
      <c r="Z32" s="39"/>
    </row>
    <row r="33" spans="1:27" ht="12.75" customHeight="1" x14ac:dyDescent="0.15">
      <c r="A33" s="19" t="s">
        <v>876</v>
      </c>
      <c r="B33" s="19"/>
      <c r="C33" s="19"/>
      <c r="D33" s="19"/>
      <c r="E33" s="19"/>
      <c r="F33" s="19"/>
      <c r="G33" s="19"/>
      <c r="H33" s="19"/>
      <c r="I33" s="798" t="s">
        <v>872</v>
      </c>
      <c r="J33" s="798"/>
      <c r="K33" s="798"/>
      <c r="L33" s="798"/>
      <c r="M33" s="798"/>
      <c r="N33" s="798"/>
      <c r="O33" s="19"/>
      <c r="P33" s="19"/>
      <c r="Q33" s="175"/>
      <c r="R33" s="124"/>
      <c r="S33" s="124"/>
      <c r="T33" s="125"/>
      <c r="U33" s="176"/>
      <c r="V33" s="152"/>
      <c r="W33" s="160"/>
      <c r="X33" s="160"/>
      <c r="Y33" s="39"/>
      <c r="Z33" s="39"/>
    </row>
    <row r="34" spans="1:27" ht="28" customHeight="1" x14ac:dyDescent="0.15">
      <c r="A34" s="8" t="s">
        <v>417</v>
      </c>
      <c r="B34" s="4" t="s">
        <v>90</v>
      </c>
      <c r="C34" s="4"/>
      <c r="D34" s="13"/>
      <c r="E34" s="4"/>
      <c r="F34" s="4"/>
      <c r="G34" s="4"/>
      <c r="H34" s="13" t="s">
        <v>160</v>
      </c>
      <c r="I34" s="668" t="s">
        <v>418</v>
      </c>
      <c r="J34" s="669"/>
      <c r="K34" s="669"/>
      <c r="L34" s="669"/>
      <c r="M34" s="669"/>
      <c r="N34" s="669"/>
      <c r="O34" s="669"/>
      <c r="P34" s="669"/>
      <c r="Q34" s="169">
        <v>1</v>
      </c>
      <c r="R34" s="795"/>
      <c r="S34" s="796"/>
      <c r="T34" s="795"/>
      <c r="U34" s="797"/>
      <c r="V34" s="377"/>
      <c r="W34" s="377"/>
      <c r="X34" s="377"/>
      <c r="Y34" s="39">
        <v>7</v>
      </c>
      <c r="Z34" s="39" t="b">
        <v>1</v>
      </c>
      <c r="AA34" s="38" t="b">
        <v>0</v>
      </c>
    </row>
    <row r="35" spans="1:27" ht="27" customHeight="1" x14ac:dyDescent="0.15">
      <c r="A35" s="8" t="s">
        <v>419</v>
      </c>
      <c r="B35" s="4" t="s">
        <v>90</v>
      </c>
      <c r="C35" s="4"/>
      <c r="D35" s="13"/>
      <c r="E35" s="4"/>
      <c r="F35" s="4"/>
      <c r="G35" s="13"/>
      <c r="H35" s="13" t="s">
        <v>160</v>
      </c>
      <c r="I35" s="668" t="s">
        <v>420</v>
      </c>
      <c r="J35" s="669"/>
      <c r="K35" s="669"/>
      <c r="L35" s="669"/>
      <c r="M35" s="669"/>
      <c r="N35" s="669"/>
      <c r="O35" s="669"/>
      <c r="P35" s="669"/>
      <c r="Q35" s="169">
        <v>1</v>
      </c>
      <c r="R35" s="795"/>
      <c r="S35" s="796"/>
      <c r="T35" s="795"/>
      <c r="U35" s="797"/>
      <c r="V35" s="377"/>
      <c r="W35" s="377"/>
      <c r="X35" s="377"/>
      <c r="Y35" s="39">
        <v>7</v>
      </c>
      <c r="Z35" s="39" t="b">
        <v>1</v>
      </c>
      <c r="AA35" s="38" t="b">
        <v>0</v>
      </c>
    </row>
    <row r="36" spans="1:27" ht="26" customHeight="1" x14ac:dyDescent="0.15">
      <c r="A36" s="8" t="s">
        <v>421</v>
      </c>
      <c r="B36" s="4" t="s">
        <v>90</v>
      </c>
      <c r="C36" s="4"/>
      <c r="D36" s="13"/>
      <c r="E36" s="4"/>
      <c r="F36" s="4"/>
      <c r="G36" s="4"/>
      <c r="H36" s="13" t="s">
        <v>160</v>
      </c>
      <c r="I36" s="668" t="s">
        <v>422</v>
      </c>
      <c r="J36" s="669"/>
      <c r="K36" s="669"/>
      <c r="L36" s="669"/>
      <c r="M36" s="669"/>
      <c r="N36" s="669"/>
      <c r="O36" s="669"/>
      <c r="P36" s="669"/>
      <c r="Q36" s="169">
        <v>1</v>
      </c>
      <c r="R36" s="795"/>
      <c r="S36" s="796"/>
      <c r="T36" s="795"/>
      <c r="U36" s="797"/>
      <c r="V36" s="377"/>
      <c r="W36" s="377"/>
      <c r="X36" s="377"/>
      <c r="Y36" s="39">
        <v>7</v>
      </c>
      <c r="Z36" s="39" t="b">
        <v>1</v>
      </c>
      <c r="AA36" s="38" t="b">
        <v>0</v>
      </c>
    </row>
    <row r="37" spans="1:27" ht="30" customHeight="1" x14ac:dyDescent="0.15">
      <c r="A37" s="8" t="s">
        <v>423</v>
      </c>
      <c r="B37" s="4" t="s">
        <v>90</v>
      </c>
      <c r="C37" s="4"/>
      <c r="D37" s="13"/>
      <c r="E37" s="4"/>
      <c r="F37" s="4"/>
      <c r="G37" s="13"/>
      <c r="H37" s="13" t="s">
        <v>160</v>
      </c>
      <c r="I37" s="668" t="s">
        <v>424</v>
      </c>
      <c r="J37" s="669"/>
      <c r="K37" s="669"/>
      <c r="L37" s="669"/>
      <c r="M37" s="669"/>
      <c r="N37" s="669"/>
      <c r="O37" s="669"/>
      <c r="P37" s="669"/>
      <c r="Q37" s="169">
        <v>1</v>
      </c>
      <c r="R37" s="795"/>
      <c r="S37" s="796"/>
      <c r="T37" s="795"/>
      <c r="U37" s="797"/>
      <c r="V37" s="377"/>
      <c r="W37" s="377"/>
      <c r="X37" s="377"/>
      <c r="Y37" s="39">
        <v>7</v>
      </c>
      <c r="Z37" s="39" t="b">
        <v>1</v>
      </c>
      <c r="AA37" s="38" t="b">
        <v>0</v>
      </c>
    </row>
    <row r="38" spans="1:27" ht="12.75" customHeight="1" x14ac:dyDescent="0.15">
      <c r="A38" s="19" t="s">
        <v>877</v>
      </c>
      <c r="B38" s="19"/>
      <c r="C38" s="19"/>
      <c r="D38" s="19"/>
      <c r="E38" s="19"/>
      <c r="F38" s="19"/>
      <c r="G38" s="19"/>
      <c r="H38" s="19"/>
      <c r="I38" s="798" t="s">
        <v>831</v>
      </c>
      <c r="J38" s="798"/>
      <c r="K38" s="798"/>
      <c r="L38" s="798"/>
      <c r="M38" s="798"/>
      <c r="N38" s="798"/>
      <c r="O38" s="19"/>
      <c r="P38" s="19"/>
      <c r="Q38" s="173"/>
      <c r="R38" s="820"/>
      <c r="S38" s="821"/>
      <c r="T38" s="820"/>
      <c r="U38" s="822"/>
      <c r="V38" s="379"/>
      <c r="W38" s="380"/>
      <c r="X38" s="380"/>
      <c r="Y38" s="39"/>
      <c r="Z38" s="39"/>
    </row>
    <row r="39" spans="1:27" ht="28" customHeight="1" x14ac:dyDescent="0.15">
      <c r="A39" s="8" t="s">
        <v>425</v>
      </c>
      <c r="B39" s="4" t="s">
        <v>90</v>
      </c>
      <c r="C39" s="4"/>
      <c r="D39" s="13"/>
      <c r="E39" s="4"/>
      <c r="F39" s="4"/>
      <c r="G39" s="4"/>
      <c r="H39" s="13" t="s">
        <v>160</v>
      </c>
      <c r="I39" s="668" t="s">
        <v>426</v>
      </c>
      <c r="J39" s="669"/>
      <c r="K39" s="669"/>
      <c r="L39" s="669"/>
      <c r="M39" s="669"/>
      <c r="N39" s="669"/>
      <c r="O39" s="669"/>
      <c r="P39" s="669"/>
      <c r="Q39" s="169">
        <v>1</v>
      </c>
      <c r="R39" s="795"/>
      <c r="S39" s="796"/>
      <c r="T39" s="795"/>
      <c r="U39" s="797"/>
      <c r="V39" s="377"/>
      <c r="W39" s="377"/>
      <c r="X39" s="377"/>
      <c r="Y39" s="39">
        <v>7</v>
      </c>
      <c r="Z39" s="39" t="b">
        <v>1</v>
      </c>
      <c r="AA39" s="38" t="b">
        <v>0</v>
      </c>
    </row>
    <row r="40" spans="1:27" ht="27" customHeight="1" x14ac:dyDescent="0.15">
      <c r="A40" s="8" t="s">
        <v>427</v>
      </c>
      <c r="B40" s="4" t="s">
        <v>90</v>
      </c>
      <c r="C40" s="4"/>
      <c r="D40" s="13"/>
      <c r="E40" s="4"/>
      <c r="F40" s="4"/>
      <c r="G40" s="13"/>
      <c r="H40" s="13" t="s">
        <v>160</v>
      </c>
      <c r="I40" s="668" t="s">
        <v>428</v>
      </c>
      <c r="J40" s="669"/>
      <c r="K40" s="669"/>
      <c r="L40" s="669"/>
      <c r="M40" s="669"/>
      <c r="N40" s="669"/>
      <c r="O40" s="669"/>
      <c r="P40" s="669"/>
      <c r="Q40" s="169">
        <v>1</v>
      </c>
      <c r="R40" s="795"/>
      <c r="S40" s="796"/>
      <c r="T40" s="795"/>
      <c r="U40" s="797"/>
      <c r="V40" s="377"/>
      <c r="W40" s="377"/>
      <c r="X40" s="377"/>
      <c r="Y40" s="39">
        <v>7</v>
      </c>
      <c r="Z40" s="39" t="b">
        <v>1</v>
      </c>
      <c r="AA40" s="38" t="b">
        <v>0</v>
      </c>
    </row>
    <row r="41" spans="1:27" ht="26" customHeight="1" x14ac:dyDescent="0.15">
      <c r="A41" s="8" t="s">
        <v>429</v>
      </c>
      <c r="B41" s="4" t="s">
        <v>90</v>
      </c>
      <c r="C41" s="4"/>
      <c r="D41" s="13"/>
      <c r="E41" s="4"/>
      <c r="F41" s="4"/>
      <c r="G41" s="4"/>
      <c r="H41" s="13" t="s">
        <v>160</v>
      </c>
      <c r="I41" s="668" t="s">
        <v>430</v>
      </c>
      <c r="J41" s="669"/>
      <c r="K41" s="669"/>
      <c r="L41" s="669"/>
      <c r="M41" s="669"/>
      <c r="N41" s="669"/>
      <c r="O41" s="669"/>
      <c r="P41" s="669"/>
      <c r="Q41" s="169">
        <v>2</v>
      </c>
      <c r="R41" s="795"/>
      <c r="S41" s="796"/>
      <c r="T41" s="795"/>
      <c r="U41" s="797"/>
      <c r="V41" s="377"/>
      <c r="W41" s="377"/>
      <c r="X41" s="377"/>
      <c r="Y41" s="39">
        <v>7</v>
      </c>
      <c r="Z41" s="39" t="b">
        <v>1</v>
      </c>
      <c r="AA41" s="38" t="b">
        <v>0</v>
      </c>
    </row>
    <row r="42" spans="1:27" ht="30" customHeight="1" thickBot="1" x14ac:dyDescent="0.2">
      <c r="A42" s="8" t="s">
        <v>431</v>
      </c>
      <c r="B42" s="4" t="s">
        <v>90</v>
      </c>
      <c r="C42" s="4"/>
      <c r="D42" s="13"/>
      <c r="E42" s="4"/>
      <c r="F42" s="4"/>
      <c r="G42" s="13"/>
      <c r="H42" s="13" t="s">
        <v>160</v>
      </c>
      <c r="I42" s="668" t="s">
        <v>878</v>
      </c>
      <c r="J42" s="669"/>
      <c r="K42" s="669"/>
      <c r="L42" s="669"/>
      <c r="M42" s="669"/>
      <c r="N42" s="669"/>
      <c r="O42" s="669"/>
      <c r="P42" s="669"/>
      <c r="Q42" s="171">
        <v>1</v>
      </c>
      <c r="R42" s="799"/>
      <c r="S42" s="801"/>
      <c r="T42" s="799"/>
      <c r="U42" s="800"/>
      <c r="V42" s="377"/>
      <c r="W42" s="377"/>
      <c r="X42" s="377"/>
      <c r="Y42" s="39">
        <v>7</v>
      </c>
      <c r="Z42" s="39" t="b">
        <v>1</v>
      </c>
      <c r="AA42" s="38" t="b">
        <v>0</v>
      </c>
    </row>
    <row r="43" spans="1:27" ht="12.75" customHeight="1" x14ac:dyDescent="0.15">
      <c r="A43" s="802"/>
      <c r="B43" s="802"/>
      <c r="C43" s="802"/>
      <c r="D43" s="802"/>
      <c r="E43" s="802"/>
      <c r="F43" s="802"/>
      <c r="G43" s="802"/>
      <c r="H43" s="802"/>
      <c r="I43" s="802"/>
      <c r="J43" s="802"/>
      <c r="K43" s="802"/>
      <c r="L43" s="802"/>
      <c r="M43" s="802"/>
      <c r="N43" s="802"/>
      <c r="O43" s="802"/>
      <c r="P43" s="802"/>
      <c r="Q43" s="802"/>
      <c r="R43" s="802"/>
      <c r="S43" s="802"/>
      <c r="T43" s="802"/>
      <c r="U43" s="802"/>
      <c r="V43" s="164"/>
      <c r="W43" s="164"/>
      <c r="X43" s="164"/>
      <c r="Y43" s="38">
        <v>20</v>
      </c>
    </row>
    <row r="44" spans="1:27" x14ac:dyDescent="0.15">
      <c r="B44" s="5" t="s">
        <v>85</v>
      </c>
      <c r="C44" s="690" t="s">
        <v>651</v>
      </c>
      <c r="D44" s="691"/>
      <c r="E44" s="691"/>
      <c r="F44" s="691"/>
      <c r="G44" s="691"/>
      <c r="H44" s="691"/>
      <c r="I44" s="3"/>
      <c r="K44" s="671" t="s">
        <v>746</v>
      </c>
      <c r="L44" s="671"/>
      <c r="M44" s="671"/>
      <c r="N44" s="671"/>
      <c r="O44" s="671"/>
      <c r="P44" s="671"/>
      <c r="Q44" s="42">
        <f>SUM(Q10:Q13,Q15:Q16,Q18:Q22,Q24:Q28,Q30:Q31,Q34:Q37,Q39:Q42)</f>
        <v>30</v>
      </c>
    </row>
    <row r="45" spans="1:27" x14ac:dyDescent="0.15">
      <c r="B45" s="5" t="s">
        <v>195</v>
      </c>
      <c r="C45" s="690" t="s">
        <v>654</v>
      </c>
      <c r="D45" s="691"/>
      <c r="E45" s="691"/>
      <c r="F45" s="691"/>
      <c r="G45" s="691"/>
      <c r="H45" s="691"/>
      <c r="I45" s="3"/>
    </row>
    <row r="46" spans="1:27" x14ac:dyDescent="0.15">
      <c r="B46" s="5" t="s">
        <v>90</v>
      </c>
      <c r="C46" s="690" t="s">
        <v>657</v>
      </c>
      <c r="D46" s="691"/>
      <c r="E46" s="691"/>
      <c r="F46" s="691"/>
      <c r="G46" s="691"/>
      <c r="H46" s="691"/>
      <c r="I46" s="3"/>
      <c r="L46" s="671" t="s">
        <v>747</v>
      </c>
      <c r="M46" s="671"/>
      <c r="N46" s="671"/>
      <c r="O46" s="671"/>
      <c r="P46" s="671"/>
      <c r="Q46" s="671"/>
      <c r="R46" s="679">
        <f>SUM(R10:S42)</f>
        <v>0</v>
      </c>
      <c r="S46" s="679"/>
    </row>
    <row r="48" spans="1:27" x14ac:dyDescent="0.15">
      <c r="M48" s="671" t="s">
        <v>748</v>
      </c>
      <c r="N48" s="671"/>
      <c r="O48" s="671"/>
      <c r="P48" s="671"/>
      <c r="Q48" s="671"/>
      <c r="R48" s="671"/>
      <c r="S48" s="671"/>
      <c r="T48" s="679">
        <f>SUM(T10:U42)</f>
        <v>0</v>
      </c>
      <c r="U48" s="679"/>
    </row>
    <row r="50" spans="10:21" x14ac:dyDescent="0.15">
      <c r="J50" s="630" t="s">
        <v>750</v>
      </c>
      <c r="K50" s="630"/>
      <c r="L50" s="630"/>
      <c r="M50" s="671" t="s">
        <v>110</v>
      </c>
      <c r="N50" s="671"/>
      <c r="O50" s="671"/>
      <c r="P50" s="671"/>
      <c r="Q50" s="671"/>
      <c r="R50" s="671"/>
      <c r="S50" s="671"/>
      <c r="T50" s="806" t="e">
        <f>T48/R46</f>
        <v>#DIV/0!</v>
      </c>
      <c r="U50" s="789"/>
    </row>
    <row r="51" spans="10:21" x14ac:dyDescent="0.15">
      <c r="J51" s="641" t="s">
        <v>879</v>
      </c>
      <c r="K51" s="641"/>
      <c r="L51" s="641"/>
      <c r="M51" s="641"/>
    </row>
  </sheetData>
  <sheetProtection algorithmName="SHA-512" hashValue="gW76o6SX7qGEKeDhaoKmhn5z7/AM0RKFi0wTCvtM3h1L0AjWGxjvRNlQVXk0i0asb5cEEsqTcJq4NGQGFPTOXA==" saltValue="kX49WS1l8C6ufrKX9yEALA==" spinCount="100000" sheet="1" selectLockedCells="1"/>
  <mergeCells count="119">
    <mergeCell ref="T50:U50"/>
    <mergeCell ref="V32:X32"/>
    <mergeCell ref="R14:S14"/>
    <mergeCell ref="T14:U14"/>
    <mergeCell ref="R17:S17"/>
    <mergeCell ref="T17:U17"/>
    <mergeCell ref="M50:S50"/>
    <mergeCell ref="J50:L50"/>
    <mergeCell ref="J51:M51"/>
    <mergeCell ref="T27:U27"/>
    <mergeCell ref="R23:S23"/>
    <mergeCell ref="T23:U23"/>
    <mergeCell ref="I28:P28"/>
    <mergeCell ref="R28:S28"/>
    <mergeCell ref="T28:U28"/>
    <mergeCell ref="I18:P18"/>
    <mergeCell ref="R18:S18"/>
    <mergeCell ref="T18:U18"/>
    <mergeCell ref="I23:N23"/>
    <mergeCell ref="R19:S19"/>
    <mergeCell ref="T19:U19"/>
    <mergeCell ref="I20:P20"/>
    <mergeCell ref="R20:S20"/>
    <mergeCell ref="T20:U20"/>
    <mergeCell ref="A1:U1"/>
    <mergeCell ref="A2:U2"/>
    <mergeCell ref="A3:O3"/>
    <mergeCell ref="R6:S6"/>
    <mergeCell ref="T6:U6"/>
    <mergeCell ref="R7:S7"/>
    <mergeCell ref="T7:U7"/>
    <mergeCell ref="I11:P11"/>
    <mergeCell ref="R11:S11"/>
    <mergeCell ref="I27:P27"/>
    <mergeCell ref="R27:S27"/>
    <mergeCell ref="T12:U12"/>
    <mergeCell ref="I14:P14"/>
    <mergeCell ref="R8:S8"/>
    <mergeCell ref="T8:U8"/>
    <mergeCell ref="I17:N17"/>
    <mergeCell ref="I15:P15"/>
    <mergeCell ref="R15:S15"/>
    <mergeCell ref="T15:U15"/>
    <mergeCell ref="I16:P16"/>
    <mergeCell ref="R16:S16"/>
    <mergeCell ref="T16:U16"/>
    <mergeCell ref="I10:P10"/>
    <mergeCell ref="R10:S10"/>
    <mergeCell ref="T10:U10"/>
    <mergeCell ref="I12:P12"/>
    <mergeCell ref="R12:S12"/>
    <mergeCell ref="I13:P13"/>
    <mergeCell ref="R13:S13"/>
    <mergeCell ref="T13:U13"/>
    <mergeCell ref="T11:U11"/>
    <mergeCell ref="I9:P9"/>
    <mergeCell ref="I21:P21"/>
    <mergeCell ref="T22:U22"/>
    <mergeCell ref="I26:P26"/>
    <mergeCell ref="R26:S26"/>
    <mergeCell ref="I19:P19"/>
    <mergeCell ref="R21:S21"/>
    <mergeCell ref="T26:U26"/>
    <mergeCell ref="T21:U21"/>
    <mergeCell ref="I22:P22"/>
    <mergeCell ref="R22:S22"/>
    <mergeCell ref="T24:U24"/>
    <mergeCell ref="I25:P25"/>
    <mergeCell ref="R25:S25"/>
    <mergeCell ref="T25:U25"/>
    <mergeCell ref="I24:P24"/>
    <mergeCell ref="R24:S24"/>
    <mergeCell ref="R46:S46"/>
    <mergeCell ref="A43:U43"/>
    <mergeCell ref="I29:N29"/>
    <mergeCell ref="C44:H44"/>
    <mergeCell ref="K44:P44"/>
    <mergeCell ref="C45:H45"/>
    <mergeCell ref="R31:S31"/>
    <mergeCell ref="T31:U31"/>
    <mergeCell ref="I41:P41"/>
    <mergeCell ref="R41:S41"/>
    <mergeCell ref="T41:U41"/>
    <mergeCell ref="I42:P42"/>
    <mergeCell ref="R42:S42"/>
    <mergeCell ref="T42:U42"/>
    <mergeCell ref="R29:S29"/>
    <mergeCell ref="T29:U29"/>
    <mergeCell ref="R38:S38"/>
    <mergeCell ref="T38:U38"/>
    <mergeCell ref="R39:S39"/>
    <mergeCell ref="T39:U39"/>
    <mergeCell ref="I40:P40"/>
    <mergeCell ref="T37:U37"/>
    <mergeCell ref="I39:P39"/>
    <mergeCell ref="M48:S48"/>
    <mergeCell ref="T48:U48"/>
    <mergeCell ref="I30:P30"/>
    <mergeCell ref="R30:S30"/>
    <mergeCell ref="T30:U30"/>
    <mergeCell ref="I31:P31"/>
    <mergeCell ref="I33:N33"/>
    <mergeCell ref="I34:P34"/>
    <mergeCell ref="R34:S34"/>
    <mergeCell ref="T34:U34"/>
    <mergeCell ref="I35:P35"/>
    <mergeCell ref="R35:S35"/>
    <mergeCell ref="T35:U35"/>
    <mergeCell ref="R40:S40"/>
    <mergeCell ref="T40:U40"/>
    <mergeCell ref="A32:U32"/>
    <mergeCell ref="I38:N38"/>
    <mergeCell ref="I36:P36"/>
    <mergeCell ref="R36:S36"/>
    <mergeCell ref="T36:U36"/>
    <mergeCell ref="I37:P37"/>
    <mergeCell ref="R37:S37"/>
    <mergeCell ref="C46:H46"/>
    <mergeCell ref="L46:Q46"/>
  </mergeCells>
  <phoneticPr fontId="0" type="noConversion"/>
  <dataValidations count="4">
    <dataValidation type="list" allowBlank="1" showInputMessage="1" showErrorMessage="1" sqref="R10:U10" xr:uid="{51562CDE-2C1B-9540-AF55-D43429586066}">
      <formula1>$AG$1:$AG$4</formula1>
    </dataValidation>
    <dataValidation type="list" allowBlank="1" showInputMessage="1" showErrorMessage="1" sqref="R11:U13 R15:U16 R18:U22 R24:U27 T30:U32 R34:U37 R39:U40 R42:U42 R30:S31" xr:uid="{FF27B692-997E-D14C-937A-EC5818225D57}">
      <formula1>$AC$1:$AC$2</formula1>
    </dataValidation>
    <dataValidation type="list" allowBlank="1" showInputMessage="1" showErrorMessage="1" sqref="R41:U41" xr:uid="{25D554E9-7770-474F-BB11-97F768591076}">
      <formula1>$Z$1:$Z$3</formula1>
    </dataValidation>
    <dataValidation type="list" allowBlank="1" showInputMessage="1" showErrorMessage="1" sqref="R28:U28" xr:uid="{80E42F79-5BB2-104D-928D-D769D5D9BDF0}">
      <formula1>$AG$1:$AG$3</formula1>
    </dataValidation>
  </dataValidations>
  <pageMargins left="0.5" right="0.5" top="0.5" bottom="0.5" header="0.5" footer="0.5"/>
  <pageSetup scale="8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C94A0D-8939-564C-AF32-39D6AF953AC5}">
          <x14:formula1>
            <xm:f>Introduction!$G$28:$G$46</xm:f>
          </x14:formula1>
          <xm:sqref>V10:V13 V15:V16 V18:V22 V24:V28 V30:V31 V34:V37 V39:V42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AG30"/>
  <sheetViews>
    <sheetView zoomScaleNormal="100" workbookViewId="0">
      <pane xSplit="23" ySplit="8" topLeftCell="X9" activePane="bottomRight" state="frozen"/>
      <selection pane="topRight" activeCell="AE4" sqref="AE4"/>
      <selection pane="bottomLeft" activeCell="AE4" sqref="AE4"/>
      <selection pane="bottomRight" activeCell="R21" sqref="R21:U21"/>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47.33203125" customWidth="1"/>
    <col min="25" max="25" width="3.6640625" style="38" hidden="1" customWidth="1"/>
    <col min="26" max="30" width="9.1640625" style="38" hidden="1" customWidth="1"/>
    <col min="31" max="31" width="0" style="38" hidden="1" customWidth="1"/>
    <col min="32" max="34" width="0" hidden="1" customWidth="1"/>
  </cols>
  <sheetData>
    <row r="1" spans="1:33" ht="18" x14ac:dyDescent="0.2">
      <c r="A1" s="807" t="s">
        <v>880</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E1" s="38">
        <v>0</v>
      </c>
      <c r="AF1" s="38">
        <v>0</v>
      </c>
      <c r="AG1" s="38">
        <v>0</v>
      </c>
    </row>
    <row r="2" spans="1:33" x14ac:dyDescent="0.15">
      <c r="A2" s="808" t="s">
        <v>881</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c r="AE2" s="38">
        <v>2</v>
      </c>
      <c r="AF2" s="38">
        <v>3</v>
      </c>
      <c r="AG2" s="38">
        <v>3</v>
      </c>
    </row>
    <row r="3" spans="1:33" x14ac:dyDescent="0.15">
      <c r="A3" s="808"/>
      <c r="B3" s="808"/>
      <c r="C3" s="808"/>
      <c r="D3" s="808"/>
      <c r="E3" s="808"/>
      <c r="F3" s="808"/>
      <c r="G3" s="808"/>
      <c r="H3" s="808"/>
      <c r="I3" s="808"/>
      <c r="J3" s="808"/>
      <c r="K3" s="808"/>
      <c r="L3" s="808"/>
      <c r="M3" s="808"/>
      <c r="N3" s="808"/>
      <c r="O3" s="808"/>
      <c r="P3" s="8"/>
      <c r="Q3" s="8"/>
      <c r="R3" s="1"/>
      <c r="S3" s="1"/>
      <c r="T3" s="1"/>
      <c r="U3" s="1"/>
      <c r="Z3" s="38">
        <v>2</v>
      </c>
      <c r="AA3" s="38">
        <v>2</v>
      </c>
      <c r="AB3" s="38">
        <v>2</v>
      </c>
      <c r="AD3" s="38">
        <v>4</v>
      </c>
      <c r="AG3">
        <v>4</v>
      </c>
    </row>
    <row r="4" spans="1:33" x14ac:dyDescent="0.15">
      <c r="A4" s="8"/>
      <c r="B4" s="8"/>
      <c r="C4" s="8"/>
      <c r="D4" s="8"/>
      <c r="E4" s="8"/>
      <c r="F4" s="8"/>
      <c r="G4" s="8"/>
      <c r="H4" s="8"/>
      <c r="I4" s="8"/>
      <c r="J4" s="8"/>
      <c r="K4" s="8"/>
      <c r="L4" s="8"/>
      <c r="M4" s="8"/>
      <c r="N4" s="8"/>
      <c r="O4" s="8"/>
      <c r="P4" s="8"/>
      <c r="Q4" s="8"/>
      <c r="R4" s="1"/>
      <c r="S4" s="1"/>
      <c r="T4" s="1"/>
      <c r="U4" s="1"/>
      <c r="Z4" s="38">
        <v>3</v>
      </c>
      <c r="AA4" s="38">
        <v>3</v>
      </c>
      <c r="AB4" s="38">
        <v>3</v>
      </c>
      <c r="AD4" s="38">
        <v>5</v>
      </c>
      <c r="AG4">
        <v>5</v>
      </c>
    </row>
    <row r="5" spans="1:33" ht="14" thickBot="1" x14ac:dyDescent="0.2">
      <c r="A5" s="8"/>
      <c r="B5" s="8"/>
      <c r="C5" s="8"/>
      <c r="D5" s="8"/>
      <c r="E5" s="8"/>
      <c r="F5" s="8"/>
      <c r="G5" s="8"/>
      <c r="H5" s="8"/>
      <c r="I5" s="8"/>
      <c r="J5" s="8"/>
      <c r="K5" s="8"/>
      <c r="L5" s="8"/>
      <c r="M5" s="8"/>
      <c r="N5" s="8"/>
      <c r="O5" s="8"/>
      <c r="P5" s="8"/>
      <c r="Q5" s="18"/>
      <c r="R5" s="26"/>
      <c r="S5" s="26"/>
      <c r="T5" s="26"/>
      <c r="U5" s="26"/>
      <c r="Z5" s="38">
        <v>4</v>
      </c>
      <c r="AA5" s="38">
        <v>4</v>
      </c>
      <c r="AB5" s="38">
        <v>4</v>
      </c>
      <c r="AD5" s="38">
        <v>6</v>
      </c>
    </row>
    <row r="6" spans="1:33" ht="16" thickBot="1" x14ac:dyDescent="0.2">
      <c r="A6" s="1"/>
      <c r="B6" s="6"/>
      <c r="C6" s="1"/>
      <c r="D6" s="1"/>
      <c r="E6" s="1"/>
      <c r="F6" s="1"/>
      <c r="G6" s="1"/>
      <c r="H6" s="1"/>
      <c r="I6" s="1"/>
      <c r="J6" s="1"/>
      <c r="K6" s="1"/>
      <c r="L6" s="1"/>
      <c r="M6" s="1"/>
      <c r="N6" s="1"/>
      <c r="O6" s="1"/>
      <c r="P6" s="1"/>
      <c r="Q6" s="144" t="s">
        <v>757</v>
      </c>
      <c r="R6" s="809" t="s">
        <v>757</v>
      </c>
      <c r="S6" s="810"/>
      <c r="T6" s="809" t="s">
        <v>758</v>
      </c>
      <c r="U6" s="810"/>
      <c r="Z6" s="38">
        <v>5</v>
      </c>
      <c r="AA6" s="38">
        <v>5</v>
      </c>
      <c r="AB6" s="38">
        <v>5</v>
      </c>
      <c r="AD6" s="38">
        <v>7</v>
      </c>
    </row>
    <row r="7" spans="1:33" ht="16" thickBot="1" x14ac:dyDescent="0.2">
      <c r="A7" s="1"/>
      <c r="B7" s="6"/>
      <c r="C7" s="1"/>
      <c r="D7" s="1"/>
      <c r="E7" s="1"/>
      <c r="F7" s="1"/>
      <c r="G7" s="1"/>
      <c r="H7" s="1"/>
      <c r="I7" s="1"/>
      <c r="J7" s="1"/>
      <c r="K7" s="1"/>
      <c r="L7" s="1"/>
      <c r="M7" s="1"/>
      <c r="N7" s="1"/>
      <c r="O7" s="1"/>
      <c r="P7" s="1"/>
      <c r="Q7" s="145" t="s">
        <v>759</v>
      </c>
      <c r="R7" s="811" t="s">
        <v>760</v>
      </c>
      <c r="S7" s="812"/>
      <c r="T7" s="811" t="s">
        <v>761</v>
      </c>
      <c r="U7" s="812"/>
      <c r="V7" s="470" t="s">
        <v>151</v>
      </c>
      <c r="W7" s="151" t="s">
        <v>152</v>
      </c>
      <c r="X7" s="150"/>
      <c r="AA7" s="38">
        <v>6</v>
      </c>
      <c r="AB7" s="38">
        <v>6</v>
      </c>
      <c r="AD7" s="38">
        <v>8</v>
      </c>
    </row>
    <row r="8" spans="1:33" ht="16" thickBot="1" x14ac:dyDescent="0.2">
      <c r="A8" s="7" t="s">
        <v>153</v>
      </c>
      <c r="B8" s="3"/>
      <c r="C8" s="11" t="s">
        <v>154</v>
      </c>
      <c r="D8" s="11" t="s">
        <v>155</v>
      </c>
      <c r="E8" s="11" t="s">
        <v>155</v>
      </c>
      <c r="F8" s="11" t="s">
        <v>96</v>
      </c>
      <c r="G8" s="11" t="s">
        <v>156</v>
      </c>
      <c r="H8" s="11" t="s">
        <v>82</v>
      </c>
      <c r="I8" s="2" t="s">
        <v>157</v>
      </c>
      <c r="J8" s="2"/>
      <c r="K8" s="2"/>
      <c r="L8" s="2"/>
      <c r="M8" s="2"/>
      <c r="N8" s="2"/>
      <c r="O8" s="2"/>
      <c r="P8" s="2"/>
      <c r="Q8" s="145" t="s">
        <v>761</v>
      </c>
      <c r="R8" s="811" t="s">
        <v>761</v>
      </c>
      <c r="S8" s="812"/>
      <c r="T8" s="811" t="s">
        <v>762</v>
      </c>
      <c r="U8" s="812"/>
      <c r="V8" s="470" t="s">
        <v>158</v>
      </c>
      <c r="W8" s="151" t="s">
        <v>158</v>
      </c>
      <c r="X8" s="158" t="s">
        <v>763</v>
      </c>
      <c r="AB8" s="38">
        <v>7</v>
      </c>
      <c r="AD8" s="38">
        <v>9</v>
      </c>
    </row>
    <row r="9" spans="1:33" ht="15" thickBot="1" x14ac:dyDescent="0.2">
      <c r="A9" s="19" t="s">
        <v>882</v>
      </c>
      <c r="B9" s="19"/>
      <c r="C9" s="19"/>
      <c r="D9" s="19"/>
      <c r="E9" s="19"/>
      <c r="F9" s="19"/>
      <c r="G9" s="19"/>
      <c r="H9" s="19"/>
      <c r="I9" s="798" t="s">
        <v>883</v>
      </c>
      <c r="J9" s="798"/>
      <c r="K9" s="798"/>
      <c r="L9" s="798"/>
      <c r="M9" s="798"/>
      <c r="N9" s="798"/>
      <c r="O9" s="19"/>
      <c r="P9" s="19"/>
      <c r="Q9" s="194"/>
      <c r="R9" s="832"/>
      <c r="S9" s="833"/>
      <c r="T9" s="832"/>
      <c r="U9" s="833"/>
      <c r="V9" s="182"/>
      <c r="W9" s="476"/>
      <c r="X9" s="184"/>
      <c r="AB9" s="38">
        <v>8</v>
      </c>
      <c r="AD9" s="38">
        <v>10</v>
      </c>
    </row>
    <row r="10" spans="1:33" ht="29" customHeight="1" x14ac:dyDescent="0.15">
      <c r="A10" s="1" t="s">
        <v>432</v>
      </c>
      <c r="B10" s="12" t="s">
        <v>85</v>
      </c>
      <c r="C10" s="13" t="s">
        <v>160</v>
      </c>
      <c r="D10" s="13" t="s">
        <v>160</v>
      </c>
      <c r="E10" s="13" t="s">
        <v>160</v>
      </c>
      <c r="F10" s="13" t="s">
        <v>160</v>
      </c>
      <c r="G10" s="4"/>
      <c r="H10" s="4"/>
      <c r="I10" s="668" t="s">
        <v>433</v>
      </c>
      <c r="J10" s="650"/>
      <c r="K10" s="650"/>
      <c r="L10" s="650"/>
      <c r="M10" s="650"/>
      <c r="N10" s="650"/>
      <c r="O10" s="650"/>
      <c r="P10" s="650"/>
      <c r="Q10" s="195">
        <v>5</v>
      </c>
      <c r="R10" s="827"/>
      <c r="S10" s="827"/>
      <c r="T10" s="827"/>
      <c r="U10" s="828"/>
      <c r="V10" s="471"/>
      <c r="W10" s="477"/>
      <c r="X10" s="384"/>
      <c r="Y10" s="39">
        <v>8</v>
      </c>
      <c r="Z10" s="39" t="b">
        <v>1</v>
      </c>
      <c r="AA10" s="38">
        <v>1</v>
      </c>
      <c r="AB10" s="38">
        <v>9</v>
      </c>
      <c r="AD10" s="38">
        <v>11</v>
      </c>
    </row>
    <row r="11" spans="1:33" ht="28" customHeight="1" x14ac:dyDescent="0.15">
      <c r="A11" s="8" t="s">
        <v>434</v>
      </c>
      <c r="B11" s="12" t="s">
        <v>85</v>
      </c>
      <c r="C11" s="13" t="s">
        <v>160</v>
      </c>
      <c r="D11" s="13" t="s">
        <v>160</v>
      </c>
      <c r="E11" s="13" t="s">
        <v>160</v>
      </c>
      <c r="F11" s="13" t="s">
        <v>160</v>
      </c>
      <c r="G11" s="4"/>
      <c r="H11" s="4"/>
      <c r="I11" s="668" t="s">
        <v>435</v>
      </c>
      <c r="J11" s="650"/>
      <c r="K11" s="650"/>
      <c r="L11" s="650"/>
      <c r="M11" s="650"/>
      <c r="N11" s="650"/>
      <c r="O11" s="650"/>
      <c r="P11" s="650"/>
      <c r="Q11" s="190">
        <v>5</v>
      </c>
      <c r="R11" s="825"/>
      <c r="S11" s="825"/>
      <c r="T11" s="825"/>
      <c r="U11" s="826"/>
      <c r="V11" s="472"/>
      <c r="W11" s="477"/>
      <c r="X11" s="536"/>
      <c r="Y11" s="39">
        <v>8</v>
      </c>
      <c r="Z11" s="39" t="b">
        <v>1</v>
      </c>
      <c r="AA11" s="38">
        <v>1</v>
      </c>
      <c r="AB11" s="38">
        <v>9</v>
      </c>
      <c r="AD11" s="38">
        <v>11</v>
      </c>
    </row>
    <row r="12" spans="1:33" ht="30" customHeight="1" x14ac:dyDescent="0.15">
      <c r="A12" s="8" t="s">
        <v>436</v>
      </c>
      <c r="B12" s="12" t="s">
        <v>85</v>
      </c>
      <c r="C12" s="13" t="s">
        <v>160</v>
      </c>
      <c r="D12" s="13" t="s">
        <v>160</v>
      </c>
      <c r="E12" s="13" t="s">
        <v>160</v>
      </c>
      <c r="F12" s="13" t="s">
        <v>160</v>
      </c>
      <c r="G12" s="4"/>
      <c r="H12" s="4"/>
      <c r="I12" s="668" t="s">
        <v>884</v>
      </c>
      <c r="J12" s="650"/>
      <c r="K12" s="650"/>
      <c r="L12" s="650"/>
      <c r="M12" s="650"/>
      <c r="N12" s="650"/>
      <c r="O12" s="650"/>
      <c r="P12" s="650"/>
      <c r="Q12" s="190">
        <v>3</v>
      </c>
      <c r="R12" s="825"/>
      <c r="S12" s="825"/>
      <c r="T12" s="825"/>
      <c r="U12" s="826"/>
      <c r="V12" s="472"/>
      <c r="W12" s="477"/>
      <c r="X12" s="536"/>
      <c r="Y12" s="39">
        <v>8</v>
      </c>
      <c r="Z12" s="39" t="b">
        <v>1</v>
      </c>
      <c r="AA12" s="38">
        <v>1</v>
      </c>
      <c r="AB12" s="38">
        <v>9</v>
      </c>
      <c r="AD12" s="38">
        <v>11</v>
      </c>
    </row>
    <row r="13" spans="1:33" ht="14" x14ac:dyDescent="0.15">
      <c r="A13" s="19" t="s">
        <v>885</v>
      </c>
      <c r="B13" s="19"/>
      <c r="C13" s="19"/>
      <c r="D13" s="19"/>
      <c r="E13" s="19"/>
      <c r="F13" s="20"/>
      <c r="G13" s="19"/>
      <c r="H13" s="19"/>
      <c r="I13" s="798" t="s">
        <v>886</v>
      </c>
      <c r="J13" s="798"/>
      <c r="K13" s="798"/>
      <c r="L13" s="798"/>
      <c r="M13" s="798"/>
      <c r="N13" s="798"/>
      <c r="O13" s="19"/>
      <c r="P13" s="19"/>
      <c r="Q13" s="191"/>
      <c r="R13" s="834"/>
      <c r="S13" s="835"/>
      <c r="T13" s="834"/>
      <c r="U13" s="836"/>
      <c r="V13" s="473"/>
      <c r="W13" s="196"/>
      <c r="X13" s="537"/>
      <c r="Z13" s="39"/>
      <c r="AB13" s="38">
        <v>10</v>
      </c>
    </row>
    <row r="14" spans="1:33" ht="20" customHeight="1" x14ac:dyDescent="0.15">
      <c r="A14" s="1" t="s">
        <v>438</v>
      </c>
      <c r="B14" s="4" t="s">
        <v>195</v>
      </c>
      <c r="C14" s="13" t="s">
        <v>160</v>
      </c>
      <c r="D14" s="13" t="s">
        <v>160</v>
      </c>
      <c r="E14" s="13" t="s">
        <v>160</v>
      </c>
      <c r="F14" s="13" t="s">
        <v>160</v>
      </c>
      <c r="G14" s="4"/>
      <c r="H14" s="13" t="s">
        <v>160</v>
      </c>
      <c r="I14" s="668" t="s">
        <v>439</v>
      </c>
      <c r="J14" s="669"/>
      <c r="K14" s="669"/>
      <c r="L14" s="669"/>
      <c r="M14" s="669"/>
      <c r="N14" s="669"/>
      <c r="O14" s="669"/>
      <c r="P14" s="669"/>
      <c r="Q14" s="190">
        <v>1</v>
      </c>
      <c r="R14" s="825"/>
      <c r="S14" s="825"/>
      <c r="T14" s="825"/>
      <c r="U14" s="826"/>
      <c r="V14" s="472"/>
      <c r="W14" s="477"/>
      <c r="X14" s="384"/>
      <c r="Y14" s="39">
        <v>8</v>
      </c>
      <c r="Z14" s="39" t="b">
        <v>1</v>
      </c>
      <c r="AA14" s="38" t="b">
        <v>0</v>
      </c>
      <c r="AB14" s="38">
        <v>11</v>
      </c>
    </row>
    <row r="15" spans="1:33" ht="26" customHeight="1" x14ac:dyDescent="0.15">
      <c r="A15" s="1" t="s">
        <v>440</v>
      </c>
      <c r="B15" s="4" t="s">
        <v>195</v>
      </c>
      <c r="C15" s="13" t="s">
        <v>160</v>
      </c>
      <c r="D15" s="13" t="s">
        <v>160</v>
      </c>
      <c r="E15" s="13" t="s">
        <v>160</v>
      </c>
      <c r="F15" s="13" t="s">
        <v>160</v>
      </c>
      <c r="G15" s="13" t="s">
        <v>160</v>
      </c>
      <c r="H15" s="13" t="s">
        <v>160</v>
      </c>
      <c r="I15" s="668" t="s">
        <v>441</v>
      </c>
      <c r="J15" s="669"/>
      <c r="K15" s="669"/>
      <c r="L15" s="669"/>
      <c r="M15" s="669"/>
      <c r="N15" s="669"/>
      <c r="O15" s="669"/>
      <c r="P15" s="669"/>
      <c r="Q15" s="190">
        <v>1</v>
      </c>
      <c r="R15" s="825"/>
      <c r="S15" s="825"/>
      <c r="T15" s="825"/>
      <c r="U15" s="826"/>
      <c r="V15" s="472"/>
      <c r="W15" s="477"/>
      <c r="X15" s="384"/>
      <c r="Y15" s="39">
        <v>8</v>
      </c>
      <c r="Z15" s="39" t="b">
        <v>1</v>
      </c>
      <c r="AA15" s="38" t="b">
        <v>0</v>
      </c>
      <c r="AB15" s="38">
        <v>12</v>
      </c>
    </row>
    <row r="16" spans="1:33" ht="12.75" customHeight="1" x14ac:dyDescent="0.15">
      <c r="A16" s="19" t="s">
        <v>887</v>
      </c>
      <c r="B16" s="19"/>
      <c r="C16" s="19"/>
      <c r="D16" s="19"/>
      <c r="E16" s="19"/>
      <c r="F16" s="19"/>
      <c r="G16" s="19"/>
      <c r="H16" s="19"/>
      <c r="I16" s="798" t="s">
        <v>888</v>
      </c>
      <c r="J16" s="798"/>
      <c r="K16" s="798"/>
      <c r="L16" s="798"/>
      <c r="M16" s="798"/>
      <c r="N16" s="798"/>
      <c r="O16" s="19"/>
      <c r="P16" s="19"/>
      <c r="Q16" s="191"/>
      <c r="R16" s="829"/>
      <c r="S16" s="831"/>
      <c r="T16" s="829"/>
      <c r="U16" s="830"/>
      <c r="V16" s="474"/>
      <c r="W16" s="379"/>
      <c r="X16" s="538"/>
      <c r="Z16" s="39"/>
      <c r="AB16" s="38">
        <v>14</v>
      </c>
    </row>
    <row r="17" spans="1:28" ht="19" customHeight="1" x14ac:dyDescent="0.15">
      <c r="A17" s="1" t="s">
        <v>442</v>
      </c>
      <c r="B17" s="4" t="s">
        <v>195</v>
      </c>
      <c r="C17" s="13" t="s">
        <v>160</v>
      </c>
      <c r="D17" s="13" t="s">
        <v>160</v>
      </c>
      <c r="E17" s="13" t="s">
        <v>160</v>
      </c>
      <c r="F17" s="13" t="s">
        <v>160</v>
      </c>
      <c r="G17" s="4"/>
      <c r="H17" s="4"/>
      <c r="I17" s="793" t="s">
        <v>443</v>
      </c>
      <c r="J17" s="794"/>
      <c r="K17" s="794"/>
      <c r="L17" s="794"/>
      <c r="M17" s="794"/>
      <c r="N17" s="794"/>
      <c r="O17" s="794"/>
      <c r="P17" s="794"/>
      <c r="Q17" s="190">
        <v>1</v>
      </c>
      <c r="R17" s="825"/>
      <c r="S17" s="825"/>
      <c r="T17" s="825"/>
      <c r="U17" s="826"/>
      <c r="V17" s="472"/>
      <c r="W17" s="477"/>
      <c r="X17" s="536"/>
      <c r="Y17" s="39">
        <v>8</v>
      </c>
      <c r="Z17" s="39" t="b">
        <v>1</v>
      </c>
      <c r="AA17" s="38" t="b">
        <v>0</v>
      </c>
      <c r="AB17" s="38">
        <v>15</v>
      </c>
    </row>
    <row r="18" spans="1:28" ht="12.75" customHeight="1" x14ac:dyDescent="0.15">
      <c r="A18" s="19" t="s">
        <v>889</v>
      </c>
      <c r="B18" s="19"/>
      <c r="C18" s="19"/>
      <c r="D18" s="19"/>
      <c r="E18" s="19"/>
      <c r="F18" s="19"/>
      <c r="G18" s="19"/>
      <c r="H18" s="19"/>
      <c r="I18" s="798" t="s">
        <v>831</v>
      </c>
      <c r="J18" s="798"/>
      <c r="K18" s="798"/>
      <c r="L18" s="798"/>
      <c r="M18" s="798"/>
      <c r="N18" s="798"/>
      <c r="O18" s="19"/>
      <c r="P18" s="19"/>
      <c r="Q18" s="191"/>
      <c r="R18" s="829"/>
      <c r="S18" s="831"/>
      <c r="T18" s="829"/>
      <c r="U18" s="830"/>
      <c r="V18" s="474"/>
      <c r="W18" s="379"/>
      <c r="X18" s="538"/>
      <c r="Y18" s="39"/>
      <c r="Z18" s="39"/>
      <c r="AB18" s="38">
        <v>16</v>
      </c>
    </row>
    <row r="19" spans="1:28" ht="18.75" customHeight="1" x14ac:dyDescent="0.15">
      <c r="A19" s="1" t="s">
        <v>444</v>
      </c>
      <c r="B19" s="4" t="s">
        <v>90</v>
      </c>
      <c r="C19" s="13" t="s">
        <v>160</v>
      </c>
      <c r="D19" s="13" t="s">
        <v>160</v>
      </c>
      <c r="E19" s="13" t="s">
        <v>160</v>
      </c>
      <c r="F19" s="13" t="s">
        <v>160</v>
      </c>
      <c r="G19" s="13" t="s">
        <v>160</v>
      </c>
      <c r="H19" s="13" t="s">
        <v>160</v>
      </c>
      <c r="I19" s="793" t="s">
        <v>445</v>
      </c>
      <c r="J19" s="794"/>
      <c r="K19" s="794"/>
      <c r="L19" s="794"/>
      <c r="M19" s="794"/>
      <c r="N19" s="794"/>
      <c r="O19" s="794"/>
      <c r="P19" s="794"/>
      <c r="Q19" s="190">
        <v>1</v>
      </c>
      <c r="R19" s="825"/>
      <c r="S19" s="825"/>
      <c r="T19" s="825"/>
      <c r="U19" s="826"/>
      <c r="V19" s="472"/>
      <c r="W19" s="477"/>
      <c r="X19" s="384"/>
      <c r="Y19" s="39">
        <v>8</v>
      </c>
      <c r="Z19" s="39" t="b">
        <v>1</v>
      </c>
      <c r="AA19" s="38" t="b">
        <v>0</v>
      </c>
      <c r="AB19" s="38">
        <v>17</v>
      </c>
    </row>
    <row r="20" spans="1:28" ht="12.75" customHeight="1" x14ac:dyDescent="0.15">
      <c r="A20" s="19" t="s">
        <v>890</v>
      </c>
      <c r="B20" s="19"/>
      <c r="C20" s="19"/>
      <c r="D20" s="19"/>
      <c r="E20" s="19"/>
      <c r="F20" s="19"/>
      <c r="G20" s="19"/>
      <c r="H20" s="19"/>
      <c r="I20" s="798" t="s">
        <v>795</v>
      </c>
      <c r="J20" s="798"/>
      <c r="K20" s="798"/>
      <c r="L20" s="798"/>
      <c r="M20" s="798"/>
      <c r="N20" s="798"/>
      <c r="O20" s="19"/>
      <c r="P20" s="19"/>
      <c r="Q20" s="192"/>
      <c r="R20" s="829"/>
      <c r="S20" s="831"/>
      <c r="T20" s="829"/>
      <c r="U20" s="830"/>
      <c r="V20" s="474"/>
      <c r="W20" s="379"/>
      <c r="X20" s="538"/>
      <c r="Y20" s="39"/>
      <c r="Z20" s="39"/>
      <c r="AB20" s="38">
        <v>18</v>
      </c>
    </row>
    <row r="21" spans="1:28" ht="26" customHeight="1" thickBot="1" x14ac:dyDescent="0.2">
      <c r="A21" s="1" t="s">
        <v>446</v>
      </c>
      <c r="B21" s="4" t="s">
        <v>90</v>
      </c>
      <c r="C21" s="4"/>
      <c r="D21" s="4"/>
      <c r="E21" s="4"/>
      <c r="F21" s="4"/>
      <c r="G21" s="4"/>
      <c r="H21" s="13" t="s">
        <v>160</v>
      </c>
      <c r="I21" s="668" t="s">
        <v>447</v>
      </c>
      <c r="J21" s="669"/>
      <c r="K21" s="669"/>
      <c r="L21" s="669"/>
      <c r="M21" s="669"/>
      <c r="N21" s="669"/>
      <c r="O21" s="669"/>
      <c r="P21" s="669"/>
      <c r="Q21" s="193">
        <v>1</v>
      </c>
      <c r="R21" s="837"/>
      <c r="S21" s="837"/>
      <c r="T21" s="837"/>
      <c r="U21" s="838"/>
      <c r="V21" s="475"/>
      <c r="W21" s="478"/>
      <c r="X21" s="386"/>
      <c r="Y21" s="39">
        <v>8</v>
      </c>
      <c r="Z21" s="39" t="b">
        <v>1</v>
      </c>
      <c r="AA21" s="38" t="b">
        <v>0</v>
      </c>
      <c r="AB21" s="38">
        <v>19</v>
      </c>
    </row>
    <row r="22" spans="1:28" ht="12.75" customHeight="1" x14ac:dyDescent="0.15">
      <c r="A22" s="802"/>
      <c r="B22" s="802"/>
      <c r="C22" s="802"/>
      <c r="D22" s="802"/>
      <c r="E22" s="802"/>
      <c r="F22" s="802"/>
      <c r="G22" s="802"/>
      <c r="H22" s="802"/>
      <c r="I22" s="802"/>
      <c r="J22" s="802"/>
      <c r="K22" s="802"/>
      <c r="L22" s="802"/>
      <c r="M22" s="802"/>
      <c r="N22" s="802"/>
      <c r="O22" s="802"/>
      <c r="P22" s="802"/>
      <c r="Q22" s="802"/>
      <c r="R22" s="802"/>
      <c r="S22" s="802"/>
      <c r="T22" s="802"/>
      <c r="U22" s="802"/>
      <c r="AB22" s="38">
        <v>20</v>
      </c>
    </row>
    <row r="23" spans="1:28" x14ac:dyDescent="0.15">
      <c r="B23" s="5" t="s">
        <v>85</v>
      </c>
      <c r="C23" s="690" t="s">
        <v>651</v>
      </c>
      <c r="D23" s="691"/>
      <c r="E23" s="691"/>
      <c r="F23" s="691"/>
      <c r="G23" s="691"/>
      <c r="H23" s="691"/>
      <c r="I23" s="3"/>
      <c r="K23" s="671" t="s">
        <v>746</v>
      </c>
      <c r="L23" s="671"/>
      <c r="M23" s="671"/>
      <c r="N23" s="671"/>
      <c r="O23" s="671"/>
      <c r="P23" s="671"/>
      <c r="Q23" s="42">
        <f>SUM(Q10:Q21)</f>
        <v>18</v>
      </c>
    </row>
    <row r="24" spans="1:28" x14ac:dyDescent="0.15">
      <c r="B24" s="5" t="s">
        <v>195</v>
      </c>
      <c r="C24" s="690" t="s">
        <v>654</v>
      </c>
      <c r="D24" s="691"/>
      <c r="E24" s="691"/>
      <c r="F24" s="691"/>
      <c r="G24" s="691"/>
      <c r="H24" s="691"/>
      <c r="I24" s="3"/>
    </row>
    <row r="25" spans="1:28" x14ac:dyDescent="0.15">
      <c r="B25" s="5" t="s">
        <v>90</v>
      </c>
      <c r="C25" s="690" t="s">
        <v>657</v>
      </c>
      <c r="D25" s="691"/>
      <c r="E25" s="691"/>
      <c r="F25" s="691"/>
      <c r="G25" s="691"/>
      <c r="H25" s="691"/>
      <c r="I25" s="3"/>
      <c r="L25" s="671" t="s">
        <v>747</v>
      </c>
      <c r="M25" s="671"/>
      <c r="N25" s="671"/>
      <c r="O25" s="671"/>
      <c r="P25" s="671"/>
      <c r="Q25" s="671"/>
      <c r="R25" s="679">
        <f>SUM(R10:R21)</f>
        <v>0</v>
      </c>
      <c r="S25" s="679"/>
    </row>
    <row r="27" spans="1:28" x14ac:dyDescent="0.15">
      <c r="M27" s="671" t="s">
        <v>748</v>
      </c>
      <c r="N27" s="671"/>
      <c r="O27" s="671"/>
      <c r="P27" s="671"/>
      <c r="Q27" s="671"/>
      <c r="R27" s="671"/>
      <c r="S27" s="671"/>
      <c r="T27" s="679">
        <f>SUM(T10:T21)+AA10-1</f>
        <v>0</v>
      </c>
      <c r="U27" s="679"/>
    </row>
    <row r="29" spans="1:28" x14ac:dyDescent="0.15">
      <c r="J29" s="630" t="s">
        <v>750</v>
      </c>
      <c r="K29" s="630"/>
      <c r="L29" s="630"/>
      <c r="M29" s="671" t="s">
        <v>110</v>
      </c>
      <c r="N29" s="671"/>
      <c r="O29" s="671"/>
      <c r="P29" s="671"/>
      <c r="Q29" s="671"/>
      <c r="R29" s="671"/>
      <c r="S29" s="671"/>
      <c r="T29" s="806" t="e">
        <f>T27/R25</f>
        <v>#DIV/0!</v>
      </c>
      <c r="U29" s="779"/>
    </row>
    <row r="30" spans="1:28" x14ac:dyDescent="0.15">
      <c r="J30" s="808" t="s">
        <v>891</v>
      </c>
      <c r="K30" s="641"/>
      <c r="L30" s="641"/>
      <c r="M30" s="641"/>
    </row>
  </sheetData>
  <sheetProtection algorithmName="SHA-512" hashValue="a74G4dYOA1n5QRAKUbtfmqF3mqrjjZDRKH2AMei1cB5JuyrrbdFQx2r2EZbhtEpc7QlQuHUwCrcMj2d/ngjzCg==" saltValue="IAbG3NrKs58990lCTBzZ5A==" spinCount="100000" sheet="1" selectLockedCells="1"/>
  <mergeCells count="61">
    <mergeCell ref="M29:S29"/>
    <mergeCell ref="R9:S9"/>
    <mergeCell ref="T9:U9"/>
    <mergeCell ref="R13:S13"/>
    <mergeCell ref="T13:U13"/>
    <mergeCell ref="R16:S16"/>
    <mergeCell ref="T16:U16"/>
    <mergeCell ref="T17:U17"/>
    <mergeCell ref="T21:U21"/>
    <mergeCell ref="I20:N20"/>
    <mergeCell ref="I18:N18"/>
    <mergeCell ref="I19:P19"/>
    <mergeCell ref="R19:S19"/>
    <mergeCell ref="T19:U19"/>
    <mergeCell ref="R21:S21"/>
    <mergeCell ref="J29:L29"/>
    <mergeCell ref="J30:M30"/>
    <mergeCell ref="I15:P15"/>
    <mergeCell ref="R15:S15"/>
    <mergeCell ref="A22:U22"/>
    <mergeCell ref="C23:H23"/>
    <mergeCell ref="K23:P23"/>
    <mergeCell ref="C24:H24"/>
    <mergeCell ref="I21:P21"/>
    <mergeCell ref="T27:U27"/>
    <mergeCell ref="C25:H25"/>
    <mergeCell ref="L25:Q25"/>
    <mergeCell ref="R25:S25"/>
    <mergeCell ref="M27:S27"/>
    <mergeCell ref="I17:P17"/>
    <mergeCell ref="T29:U29"/>
    <mergeCell ref="R17:S17"/>
    <mergeCell ref="T18:U18"/>
    <mergeCell ref="R20:S20"/>
    <mergeCell ref="T20:U20"/>
    <mergeCell ref="I13:N13"/>
    <mergeCell ref="I14:P14"/>
    <mergeCell ref="R14:S14"/>
    <mergeCell ref="T14:U14"/>
    <mergeCell ref="I16:N16"/>
    <mergeCell ref="T15:U15"/>
    <mergeCell ref="R18:S18"/>
    <mergeCell ref="R8:S8"/>
    <mergeCell ref="T8:U8"/>
    <mergeCell ref="I9:N9"/>
    <mergeCell ref="I10:P10"/>
    <mergeCell ref="R10:S10"/>
    <mergeCell ref="T10:U10"/>
    <mergeCell ref="R7:S7"/>
    <mergeCell ref="T7:U7"/>
    <mergeCell ref="A1:U1"/>
    <mergeCell ref="A2:U2"/>
    <mergeCell ref="A3:O3"/>
    <mergeCell ref="R6:S6"/>
    <mergeCell ref="T6:U6"/>
    <mergeCell ref="I12:P12"/>
    <mergeCell ref="R12:S12"/>
    <mergeCell ref="T12:U12"/>
    <mergeCell ref="I11:P11"/>
    <mergeCell ref="R11:S11"/>
    <mergeCell ref="T11:U11"/>
  </mergeCells>
  <phoneticPr fontId="0" type="noConversion"/>
  <dataValidations count="4">
    <dataValidation type="list" allowBlank="1" showInputMessage="1" showErrorMessage="1" sqref="R12:U12 AH1" xr:uid="{4EB91EFA-D579-7F43-B86B-B60F0C38CD90}">
      <formula1>$Z$1:$Z$4</formula1>
    </dataValidation>
    <dataValidation type="list" allowBlank="1" showInputMessage="1" showErrorMessage="1" sqref="R14:U15 R17:U17 R19:U19 R21:U21" xr:uid="{F5EA0745-4317-024A-B359-C7693DAB91C8}">
      <formula1>$AC$1:$AC$2</formula1>
    </dataValidation>
    <dataValidation type="list" allowBlank="1" showInputMessage="1" showErrorMessage="1" sqref="R11:U11" xr:uid="{4BE7A788-F3D3-FB41-8E6C-81D012685DC1}">
      <formula1>$AG$1:$AG$4</formula1>
    </dataValidation>
    <dataValidation type="list" allowBlank="1" showInputMessage="1" showErrorMessage="1" sqref="R10:U10" xr:uid="{C0D0E6DF-3175-C345-9444-9E1BC8036E66}">
      <formula1>$Z$1:$Z$6</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F117910-05B8-8E4B-928E-9095B0899862}">
          <x14:formula1>
            <xm:f>Introduction!$G$28:$G$46</xm:f>
          </x14:formula1>
          <xm:sqref>V10:V12 V14:V15 V17 V19 V21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AF27"/>
  <sheetViews>
    <sheetView zoomScaleNormal="100" workbookViewId="0">
      <pane xSplit="23" ySplit="8" topLeftCell="X9" activePane="bottomRight" state="frozen"/>
      <selection pane="topRight" activeCell="AE4" sqref="AE4"/>
      <selection pane="bottomLeft" activeCell="AE4" sqref="AE4"/>
      <selection pane="bottomRight" activeCell="R18" sqref="R18:W18"/>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4" width="7" customWidth="1"/>
    <col min="15" max="15" width="3.5" hidden="1" customWidth="1"/>
    <col min="16" max="16" width="5.6640625" hidden="1"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40.83203125" customWidth="1"/>
    <col min="25" max="25" width="4.33203125" style="38" hidden="1" customWidth="1"/>
    <col min="26" max="29" width="9.1640625" style="38" hidden="1" customWidth="1"/>
    <col min="30" max="30" width="6.33203125" style="38" hidden="1" customWidth="1"/>
    <col min="31" max="31" width="8.83203125" style="38" hidden="1" customWidth="1"/>
    <col min="32" max="32" width="8.83203125" hidden="1" customWidth="1"/>
  </cols>
  <sheetData>
    <row r="1" spans="1:31" ht="18" x14ac:dyDescent="0.2">
      <c r="A1" s="807" t="s">
        <v>892</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E1" s="38">
        <v>0</v>
      </c>
    </row>
    <row r="2" spans="1:31" x14ac:dyDescent="0.15">
      <c r="A2" s="808" t="s">
        <v>893</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c r="AE2" s="38">
        <v>2</v>
      </c>
    </row>
    <row r="3" spans="1:31" x14ac:dyDescent="0.15">
      <c r="A3" s="808"/>
      <c r="B3" s="808"/>
      <c r="C3" s="808"/>
      <c r="D3" s="808"/>
      <c r="E3" s="808"/>
      <c r="F3" s="808"/>
      <c r="G3" s="808"/>
      <c r="H3" s="808"/>
      <c r="I3" s="808"/>
      <c r="J3" s="808"/>
      <c r="K3" s="808"/>
      <c r="L3" s="808"/>
      <c r="M3" s="808"/>
      <c r="N3" s="808"/>
      <c r="O3" s="808"/>
      <c r="P3" s="8"/>
      <c r="Q3" s="8"/>
      <c r="R3" s="1"/>
      <c r="S3" s="1"/>
      <c r="T3" s="1"/>
      <c r="U3" s="1"/>
      <c r="Z3" s="38">
        <v>2</v>
      </c>
      <c r="AA3" s="38">
        <v>2</v>
      </c>
      <c r="AB3" s="38">
        <v>2</v>
      </c>
      <c r="AD3" s="38">
        <v>4</v>
      </c>
      <c r="AE3" s="38">
        <v>3</v>
      </c>
    </row>
    <row r="4" spans="1:31" x14ac:dyDescent="0.15">
      <c r="A4" s="8"/>
      <c r="B4" s="8"/>
      <c r="C4" s="8"/>
      <c r="D4" s="8"/>
      <c r="E4" s="8"/>
      <c r="F4" s="8"/>
      <c r="G4" s="8"/>
      <c r="H4" s="8"/>
      <c r="I4" s="8"/>
      <c r="J4" s="8"/>
      <c r="K4" s="8"/>
      <c r="L4" s="8"/>
      <c r="M4" s="8"/>
      <c r="N4" s="8"/>
      <c r="O4" s="8"/>
      <c r="P4" s="8"/>
      <c r="Q4" s="8"/>
      <c r="R4" s="1"/>
      <c r="S4" s="1"/>
      <c r="T4" s="1"/>
      <c r="U4" s="1"/>
      <c r="Z4" s="38">
        <v>3</v>
      </c>
      <c r="AA4" s="38">
        <v>3</v>
      </c>
      <c r="AB4" s="38">
        <v>3</v>
      </c>
      <c r="AD4" s="38">
        <v>5</v>
      </c>
      <c r="AE4" s="38">
        <v>4</v>
      </c>
    </row>
    <row r="5" spans="1:31" ht="14" thickBot="1" x14ac:dyDescent="0.2">
      <c r="A5" s="8"/>
      <c r="B5" s="8"/>
      <c r="C5" s="8"/>
      <c r="D5" s="8"/>
      <c r="E5" s="8"/>
      <c r="F5" s="8"/>
      <c r="G5" s="8"/>
      <c r="H5" s="8"/>
      <c r="I5" s="8"/>
      <c r="J5" s="8"/>
      <c r="K5" s="8"/>
      <c r="L5" s="8"/>
      <c r="M5" s="8"/>
      <c r="N5" s="8"/>
      <c r="O5" s="8"/>
      <c r="P5" s="8"/>
      <c r="Q5" s="18"/>
      <c r="R5" s="26"/>
      <c r="S5" s="26"/>
      <c r="T5" s="26"/>
      <c r="U5" s="26"/>
      <c r="Z5" s="38">
        <v>4</v>
      </c>
      <c r="AA5" s="38">
        <v>4</v>
      </c>
      <c r="AB5" s="38">
        <v>4</v>
      </c>
      <c r="AD5" s="38">
        <v>6</v>
      </c>
      <c r="AE5" s="38">
        <v>5</v>
      </c>
    </row>
    <row r="6" spans="1:31" ht="16" thickBot="1" x14ac:dyDescent="0.2">
      <c r="A6" s="1"/>
      <c r="B6" s="6"/>
      <c r="C6" s="1"/>
      <c r="D6" s="1"/>
      <c r="E6" s="1"/>
      <c r="F6" s="1"/>
      <c r="G6" s="1"/>
      <c r="H6" s="1"/>
      <c r="I6" s="1"/>
      <c r="J6" s="1"/>
      <c r="K6" s="1"/>
      <c r="L6" s="1"/>
      <c r="M6" s="1"/>
      <c r="N6" s="1"/>
      <c r="O6" s="1"/>
      <c r="P6" s="1"/>
      <c r="Q6" s="144" t="s">
        <v>757</v>
      </c>
      <c r="R6" s="809" t="s">
        <v>757</v>
      </c>
      <c r="S6" s="810"/>
      <c r="T6" s="809" t="s">
        <v>758</v>
      </c>
      <c r="U6" s="810"/>
      <c r="Z6" s="38">
        <v>5</v>
      </c>
      <c r="AA6" s="38">
        <v>5</v>
      </c>
      <c r="AB6" s="38">
        <v>5</v>
      </c>
      <c r="AD6" s="38">
        <v>7</v>
      </c>
    </row>
    <row r="7" spans="1:31" ht="16" thickBot="1" x14ac:dyDescent="0.2">
      <c r="A7" s="1"/>
      <c r="B7" s="6"/>
      <c r="C7" s="1"/>
      <c r="D7" s="1"/>
      <c r="E7" s="1"/>
      <c r="F7" s="1"/>
      <c r="G7" s="1"/>
      <c r="H7" s="1"/>
      <c r="I7" s="1"/>
      <c r="J7" s="1"/>
      <c r="K7" s="1"/>
      <c r="L7" s="1"/>
      <c r="M7" s="1"/>
      <c r="N7" s="1"/>
      <c r="O7" s="1"/>
      <c r="P7" s="1"/>
      <c r="Q7" s="145" t="s">
        <v>759</v>
      </c>
      <c r="R7" s="811" t="s">
        <v>760</v>
      </c>
      <c r="S7" s="812"/>
      <c r="T7" s="811" t="s">
        <v>761</v>
      </c>
      <c r="U7" s="812"/>
      <c r="V7" s="151" t="s">
        <v>151</v>
      </c>
      <c r="W7" s="150" t="s">
        <v>152</v>
      </c>
      <c r="X7" s="150"/>
      <c r="AA7" s="38">
        <v>6</v>
      </c>
      <c r="AB7" s="38">
        <v>6</v>
      </c>
      <c r="AD7" s="38">
        <v>8</v>
      </c>
    </row>
    <row r="8" spans="1:31" ht="16" thickBot="1" x14ac:dyDescent="0.2">
      <c r="A8" s="7" t="s">
        <v>153</v>
      </c>
      <c r="B8" s="3"/>
      <c r="C8" s="11" t="s">
        <v>154</v>
      </c>
      <c r="D8" s="11" t="s">
        <v>155</v>
      </c>
      <c r="E8" s="11" t="s">
        <v>155</v>
      </c>
      <c r="F8" s="11" t="s">
        <v>96</v>
      </c>
      <c r="G8" s="11" t="s">
        <v>156</v>
      </c>
      <c r="H8" s="11" t="s">
        <v>82</v>
      </c>
      <c r="I8" s="2" t="s">
        <v>157</v>
      </c>
      <c r="J8" s="2"/>
      <c r="K8" s="2"/>
      <c r="L8" s="2"/>
      <c r="M8" s="2"/>
      <c r="N8" s="2"/>
      <c r="O8" s="2"/>
      <c r="P8" s="2"/>
      <c r="Q8" s="145" t="s">
        <v>761</v>
      </c>
      <c r="R8" s="811" t="s">
        <v>761</v>
      </c>
      <c r="S8" s="812"/>
      <c r="T8" s="811" t="s">
        <v>762</v>
      </c>
      <c r="U8" s="812"/>
      <c r="V8" s="151" t="s">
        <v>158</v>
      </c>
      <c r="W8" s="151" t="s">
        <v>158</v>
      </c>
      <c r="X8" s="158" t="s">
        <v>763</v>
      </c>
      <c r="AB8" s="38">
        <v>7</v>
      </c>
      <c r="AD8" s="38">
        <v>9</v>
      </c>
    </row>
    <row r="9" spans="1:31" ht="15" thickBot="1" x14ac:dyDescent="0.2">
      <c r="A9" s="19" t="s">
        <v>894</v>
      </c>
      <c r="B9" s="19"/>
      <c r="C9" s="19"/>
      <c r="D9" s="19"/>
      <c r="E9" s="19"/>
      <c r="F9" s="19"/>
      <c r="G9" s="19"/>
      <c r="H9" s="19"/>
      <c r="I9" s="798" t="s">
        <v>895</v>
      </c>
      <c r="J9" s="798"/>
      <c r="K9" s="798"/>
      <c r="L9" s="798"/>
      <c r="M9" s="798"/>
      <c r="N9" s="798"/>
      <c r="O9" s="19"/>
      <c r="P9" s="19"/>
      <c r="Q9" s="194"/>
      <c r="R9" s="832"/>
      <c r="S9" s="833"/>
      <c r="T9" s="832"/>
      <c r="U9" s="842"/>
      <c r="V9" s="182"/>
      <c r="W9" s="183"/>
      <c r="X9" s="184"/>
      <c r="AB9" s="38">
        <v>8</v>
      </c>
      <c r="AD9" s="38">
        <v>10</v>
      </c>
    </row>
    <row r="10" spans="1:31" ht="14" x14ac:dyDescent="0.15">
      <c r="A10" s="1" t="s">
        <v>448</v>
      </c>
      <c r="B10" s="12" t="s">
        <v>195</v>
      </c>
      <c r="C10" s="13" t="s">
        <v>160</v>
      </c>
      <c r="D10" s="13"/>
      <c r="E10" s="4"/>
      <c r="F10" s="13" t="s">
        <v>160</v>
      </c>
      <c r="G10" s="4"/>
      <c r="H10" s="13"/>
      <c r="I10" s="793" t="s">
        <v>449</v>
      </c>
      <c r="J10" s="641"/>
      <c r="K10" s="641"/>
      <c r="L10" s="641"/>
      <c r="M10" s="641"/>
      <c r="N10" s="641"/>
      <c r="O10" s="641"/>
      <c r="P10" s="641"/>
      <c r="Q10" s="197">
        <v>5</v>
      </c>
      <c r="R10" s="827"/>
      <c r="S10" s="827"/>
      <c r="T10" s="827"/>
      <c r="U10" s="843"/>
      <c r="V10" s="381"/>
      <c r="W10" s="382"/>
      <c r="X10" s="556"/>
      <c r="Y10" s="39">
        <v>9</v>
      </c>
      <c r="Z10" s="39" t="b">
        <v>0</v>
      </c>
      <c r="AA10" s="38" t="b">
        <v>0</v>
      </c>
      <c r="AB10" s="38">
        <v>9</v>
      </c>
      <c r="AD10" s="38">
        <v>11</v>
      </c>
    </row>
    <row r="11" spans="1:31" ht="14" x14ac:dyDescent="0.15">
      <c r="A11" s="19" t="s">
        <v>896</v>
      </c>
      <c r="B11" s="19"/>
      <c r="C11" s="19"/>
      <c r="D11" s="19"/>
      <c r="E11" s="19"/>
      <c r="F11" s="20"/>
      <c r="G11" s="19"/>
      <c r="H11" s="19"/>
      <c r="I11" s="798" t="s">
        <v>897</v>
      </c>
      <c r="J11" s="798"/>
      <c r="K11" s="798"/>
      <c r="L11" s="798"/>
      <c r="M11" s="798"/>
      <c r="N11" s="798"/>
      <c r="O11" s="798"/>
      <c r="P11" s="798"/>
      <c r="Q11" s="173"/>
      <c r="R11" s="829"/>
      <c r="S11" s="831"/>
      <c r="T11" s="829"/>
      <c r="U11" s="841"/>
      <c r="V11" s="387"/>
      <c r="W11" s="388"/>
      <c r="X11" s="199"/>
      <c r="Z11" s="39"/>
      <c r="AB11" s="38">
        <v>10</v>
      </c>
    </row>
    <row r="12" spans="1:31" ht="19" customHeight="1" x14ac:dyDescent="0.15">
      <c r="A12" s="1" t="s">
        <v>450</v>
      </c>
      <c r="B12" s="4" t="s">
        <v>195</v>
      </c>
      <c r="C12" s="13"/>
      <c r="D12" s="13"/>
      <c r="E12" s="13" t="s">
        <v>160</v>
      </c>
      <c r="F12" s="13"/>
      <c r="G12" s="4"/>
      <c r="H12" s="13" t="s">
        <v>160</v>
      </c>
      <c r="I12" s="793" t="s">
        <v>451</v>
      </c>
      <c r="J12" s="794"/>
      <c r="K12" s="794"/>
      <c r="L12" s="794"/>
      <c r="M12" s="794"/>
      <c r="N12" s="794"/>
      <c r="O12" s="794"/>
      <c r="P12" s="794"/>
      <c r="Q12" s="172">
        <v>1</v>
      </c>
      <c r="R12" s="825"/>
      <c r="S12" s="825"/>
      <c r="T12" s="825"/>
      <c r="U12" s="795"/>
      <c r="V12" s="315"/>
      <c r="W12" s="377"/>
      <c r="X12" s="187"/>
      <c r="Y12" s="39">
        <v>9</v>
      </c>
      <c r="Z12" s="39" t="b">
        <v>0</v>
      </c>
      <c r="AA12" s="38" t="b">
        <v>0</v>
      </c>
    </row>
    <row r="13" spans="1:31" ht="14" x14ac:dyDescent="0.15">
      <c r="A13" s="8" t="s">
        <v>452</v>
      </c>
      <c r="B13" s="4" t="s">
        <v>195</v>
      </c>
      <c r="C13" s="13"/>
      <c r="D13" s="13"/>
      <c r="E13" s="13" t="s">
        <v>160</v>
      </c>
      <c r="F13" s="13"/>
      <c r="G13" s="4"/>
      <c r="H13" s="13" t="s">
        <v>160</v>
      </c>
      <c r="I13" s="793" t="s">
        <v>453</v>
      </c>
      <c r="J13" s="794"/>
      <c r="K13" s="794"/>
      <c r="L13" s="794"/>
      <c r="M13" s="794"/>
      <c r="N13" s="794"/>
      <c r="O13" s="794"/>
      <c r="P13" s="794"/>
      <c r="Q13" s="172">
        <v>1</v>
      </c>
      <c r="R13" s="825"/>
      <c r="S13" s="825"/>
      <c r="T13" s="825"/>
      <c r="U13" s="795"/>
      <c r="V13" s="315"/>
      <c r="W13" s="377"/>
      <c r="X13" s="551"/>
      <c r="Y13" s="39">
        <v>9</v>
      </c>
      <c r="Z13" s="39" t="b">
        <v>1</v>
      </c>
      <c r="AA13" s="38" t="b">
        <v>0</v>
      </c>
    </row>
    <row r="14" spans="1:31" ht="12.75" customHeight="1" x14ac:dyDescent="0.15">
      <c r="A14" s="19" t="s">
        <v>898</v>
      </c>
      <c r="B14" s="19"/>
      <c r="C14" s="19"/>
      <c r="D14" s="19"/>
      <c r="E14" s="19"/>
      <c r="F14" s="19"/>
      <c r="G14" s="19"/>
      <c r="H14" s="19"/>
      <c r="I14" s="798" t="s">
        <v>795</v>
      </c>
      <c r="J14" s="798"/>
      <c r="K14" s="798"/>
      <c r="L14" s="798"/>
      <c r="M14" s="798"/>
      <c r="N14" s="798"/>
      <c r="O14" s="19"/>
      <c r="P14" s="19"/>
      <c r="Q14" s="173"/>
      <c r="R14" s="829"/>
      <c r="S14" s="831"/>
      <c r="T14" s="829"/>
      <c r="U14" s="841"/>
      <c r="V14" s="387"/>
      <c r="W14" s="388"/>
      <c r="X14" s="199"/>
      <c r="Z14" s="39"/>
    </row>
    <row r="15" spans="1:31" ht="19" customHeight="1" x14ac:dyDescent="0.15">
      <c r="A15" s="1" t="s">
        <v>454</v>
      </c>
      <c r="B15" s="4" t="s">
        <v>90</v>
      </c>
      <c r="C15" s="4"/>
      <c r="D15" s="13"/>
      <c r="E15" s="4"/>
      <c r="F15" s="4"/>
      <c r="G15" s="13"/>
      <c r="H15" s="13" t="s">
        <v>160</v>
      </c>
      <c r="I15" s="793" t="s">
        <v>455</v>
      </c>
      <c r="J15" s="794"/>
      <c r="K15" s="794"/>
      <c r="L15" s="794"/>
      <c r="M15" s="794"/>
      <c r="N15" s="794"/>
      <c r="O15" s="794"/>
      <c r="P15" s="794"/>
      <c r="Q15" s="172">
        <v>1</v>
      </c>
      <c r="R15" s="839"/>
      <c r="S15" s="839"/>
      <c r="T15" s="839"/>
      <c r="U15" s="840"/>
      <c r="V15" s="315"/>
      <c r="W15" s="377"/>
      <c r="X15" s="187"/>
      <c r="Y15" s="39">
        <v>9</v>
      </c>
      <c r="Z15" s="39" t="b">
        <v>1</v>
      </c>
      <c r="AA15" s="38" t="b">
        <v>0</v>
      </c>
    </row>
    <row r="16" spans="1:31" ht="19" customHeight="1" x14ac:dyDescent="0.15">
      <c r="A16" s="1" t="s">
        <v>456</v>
      </c>
      <c r="B16" s="4" t="s">
        <v>90</v>
      </c>
      <c r="C16" s="4"/>
      <c r="D16" s="13"/>
      <c r="E16" s="4"/>
      <c r="F16" s="4"/>
      <c r="G16" s="13"/>
      <c r="H16" s="13" t="s">
        <v>160</v>
      </c>
      <c r="I16" s="793" t="s">
        <v>457</v>
      </c>
      <c r="J16" s="794"/>
      <c r="K16" s="794"/>
      <c r="L16" s="794"/>
      <c r="M16" s="794"/>
      <c r="N16" s="794"/>
      <c r="O16" s="794"/>
      <c r="P16" s="794"/>
      <c r="Q16" s="172">
        <v>5</v>
      </c>
      <c r="R16" s="839"/>
      <c r="S16" s="839"/>
      <c r="T16" s="839"/>
      <c r="U16" s="840"/>
      <c r="V16" s="315"/>
      <c r="W16" s="377"/>
      <c r="X16" s="187"/>
      <c r="Y16" s="39">
        <v>9</v>
      </c>
      <c r="Z16" s="39" t="b">
        <v>1</v>
      </c>
      <c r="AA16" s="38">
        <v>1</v>
      </c>
    </row>
    <row r="17" spans="1:27" ht="12.75" customHeight="1" x14ac:dyDescent="0.15">
      <c r="A17" s="19" t="s">
        <v>899</v>
      </c>
      <c r="B17" s="19"/>
      <c r="C17" s="19"/>
      <c r="D17" s="19"/>
      <c r="E17" s="19"/>
      <c r="F17" s="19"/>
      <c r="G17" s="19"/>
      <c r="H17" s="19"/>
      <c r="I17" s="798" t="s">
        <v>900</v>
      </c>
      <c r="J17" s="798"/>
      <c r="K17" s="798"/>
      <c r="L17" s="798"/>
      <c r="M17" s="798"/>
      <c r="N17" s="798"/>
      <c r="O17" s="19"/>
      <c r="P17" s="19"/>
      <c r="Q17" s="173"/>
      <c r="R17" s="829"/>
      <c r="S17" s="831"/>
      <c r="T17" s="829"/>
      <c r="U17" s="841"/>
      <c r="V17" s="387"/>
      <c r="W17" s="388"/>
      <c r="X17" s="199"/>
      <c r="Z17" s="39"/>
    </row>
    <row r="18" spans="1:27" ht="26" customHeight="1" x14ac:dyDescent="0.15">
      <c r="A18" s="8" t="s">
        <v>458</v>
      </c>
      <c r="B18" s="4" t="s">
        <v>90</v>
      </c>
      <c r="C18" s="4"/>
      <c r="D18" s="13"/>
      <c r="E18" s="4"/>
      <c r="F18" s="4"/>
      <c r="G18" s="13"/>
      <c r="H18" s="13" t="s">
        <v>160</v>
      </c>
      <c r="I18" s="668" t="s">
        <v>459</v>
      </c>
      <c r="J18" s="669"/>
      <c r="K18" s="669"/>
      <c r="L18" s="669"/>
      <c r="M18" s="669"/>
      <c r="N18" s="669"/>
      <c r="O18" s="669"/>
      <c r="P18" s="669"/>
      <c r="Q18" s="181">
        <v>1</v>
      </c>
      <c r="R18" s="844"/>
      <c r="S18" s="844"/>
      <c r="T18" s="844"/>
      <c r="U18" s="845"/>
      <c r="V18" s="316"/>
      <c r="W18" s="385"/>
      <c r="X18" s="189"/>
      <c r="Y18" s="39">
        <v>9</v>
      </c>
      <c r="Z18" s="39" t="b">
        <v>1</v>
      </c>
      <c r="AA18" s="38" t="b">
        <v>0</v>
      </c>
    </row>
    <row r="19" spans="1:27" ht="12.75" customHeight="1" x14ac:dyDescent="0.15">
      <c r="A19" s="802"/>
      <c r="B19" s="802"/>
      <c r="C19" s="802"/>
      <c r="D19" s="802"/>
      <c r="E19" s="802"/>
      <c r="F19" s="802"/>
      <c r="G19" s="802"/>
      <c r="H19" s="802"/>
      <c r="I19" s="802"/>
      <c r="J19" s="802"/>
      <c r="K19" s="802"/>
      <c r="L19" s="802"/>
      <c r="M19" s="802"/>
      <c r="N19" s="802"/>
      <c r="O19" s="802"/>
      <c r="P19" s="802"/>
      <c r="Q19" s="802"/>
      <c r="R19" s="802"/>
      <c r="S19" s="802"/>
      <c r="T19" s="802"/>
      <c r="U19" s="802"/>
    </row>
    <row r="20" spans="1:27" x14ac:dyDescent="0.15">
      <c r="B20" s="5" t="s">
        <v>85</v>
      </c>
      <c r="C20" s="690" t="s">
        <v>651</v>
      </c>
      <c r="D20" s="691"/>
      <c r="E20" s="691"/>
      <c r="F20" s="691"/>
      <c r="G20" s="691"/>
      <c r="H20" s="691"/>
      <c r="I20" s="3"/>
      <c r="K20" s="671" t="s">
        <v>746</v>
      </c>
      <c r="L20" s="671"/>
      <c r="M20" s="671"/>
      <c r="N20" s="671"/>
      <c r="O20" s="671"/>
      <c r="P20" s="671"/>
      <c r="Q20" s="42">
        <f>SUM(Q10:Q18)</f>
        <v>14</v>
      </c>
    </row>
    <row r="21" spans="1:27" x14ac:dyDescent="0.15">
      <c r="B21" s="5" t="s">
        <v>195</v>
      </c>
      <c r="C21" s="690" t="s">
        <v>654</v>
      </c>
      <c r="D21" s="691"/>
      <c r="E21" s="691"/>
      <c r="F21" s="691"/>
      <c r="G21" s="691"/>
      <c r="H21" s="691"/>
      <c r="I21" s="3"/>
    </row>
    <row r="22" spans="1:27" x14ac:dyDescent="0.15">
      <c r="B22" s="5" t="s">
        <v>90</v>
      </c>
      <c r="C22" s="690" t="s">
        <v>657</v>
      </c>
      <c r="D22" s="691"/>
      <c r="E22" s="691"/>
      <c r="F22" s="691"/>
      <c r="G22" s="691"/>
      <c r="H22" s="691"/>
      <c r="I22" s="3"/>
      <c r="L22" s="671" t="s">
        <v>747</v>
      </c>
      <c r="M22" s="671"/>
      <c r="N22" s="671"/>
      <c r="O22" s="671"/>
      <c r="P22" s="671"/>
      <c r="Q22" s="671"/>
      <c r="R22" s="679">
        <f>SUM(R10:S18)</f>
        <v>0</v>
      </c>
      <c r="S22" s="679"/>
    </row>
    <row r="24" spans="1:27" x14ac:dyDescent="0.15">
      <c r="M24" s="671" t="s">
        <v>748</v>
      </c>
      <c r="N24" s="671"/>
      <c r="O24" s="671"/>
      <c r="P24" s="671"/>
      <c r="Q24" s="671"/>
      <c r="R24" s="671"/>
      <c r="S24" s="671"/>
      <c r="T24" s="679">
        <f>SUM(T10:U18)</f>
        <v>0</v>
      </c>
      <c r="U24" s="679"/>
    </row>
    <row r="26" spans="1:27" x14ac:dyDescent="0.15">
      <c r="J26" s="630" t="s">
        <v>750</v>
      </c>
      <c r="K26" s="630"/>
      <c r="L26" s="630"/>
      <c r="M26" s="671" t="s">
        <v>110</v>
      </c>
      <c r="N26" s="671"/>
      <c r="O26" s="671"/>
      <c r="P26" s="671"/>
      <c r="Q26" s="671"/>
      <c r="R26" s="671"/>
      <c r="S26" s="671"/>
      <c r="T26" s="806" t="e">
        <f>T24/R22</f>
        <v>#DIV/0!</v>
      </c>
      <c r="U26" s="789"/>
    </row>
    <row r="27" spans="1:27" x14ac:dyDescent="0.15">
      <c r="J27" s="808" t="s">
        <v>901</v>
      </c>
      <c r="K27" s="808"/>
      <c r="L27" s="808"/>
      <c r="M27" s="808"/>
    </row>
  </sheetData>
  <sheetProtection algorithmName="SHA-512" hashValue="5jgw7A8z28zIgkfOS2hn6sg+n2Gc/2knwBIvYIY7r/e8J6nTUSswR9Fi1O3pkzjwJX6DFBow31XgaF9IUL9YuQ==" saltValue="RXmZv9x3J7cxuMXxoTfxqg==" spinCount="100000" sheet="1" selectLockedCells="1"/>
  <mergeCells count="52">
    <mergeCell ref="R22:S22"/>
    <mergeCell ref="C22:H22"/>
    <mergeCell ref="L22:Q22"/>
    <mergeCell ref="A1:U1"/>
    <mergeCell ref="A2:U2"/>
    <mergeCell ref="A3:O3"/>
    <mergeCell ref="R6:S6"/>
    <mergeCell ref="T6:U6"/>
    <mergeCell ref="T7:U7"/>
    <mergeCell ref="R8:S8"/>
    <mergeCell ref="T8:U8"/>
    <mergeCell ref="I11:P11"/>
    <mergeCell ref="I9:N9"/>
    <mergeCell ref="I10:P10"/>
    <mergeCell ref="R7:S7"/>
    <mergeCell ref="R10:S10"/>
    <mergeCell ref="I13:P13"/>
    <mergeCell ref="R13:S13"/>
    <mergeCell ref="T13:U13"/>
    <mergeCell ref="I18:P18"/>
    <mergeCell ref="R18:S18"/>
    <mergeCell ref="T18:U18"/>
    <mergeCell ref="J27:M27"/>
    <mergeCell ref="M26:S26"/>
    <mergeCell ref="J26:L26"/>
    <mergeCell ref="M24:S24"/>
    <mergeCell ref="T24:U24"/>
    <mergeCell ref="T26:U26"/>
    <mergeCell ref="R9:S9"/>
    <mergeCell ref="T9:U9"/>
    <mergeCell ref="R11:S11"/>
    <mergeCell ref="T11:U11"/>
    <mergeCell ref="I12:P12"/>
    <mergeCell ref="R12:S12"/>
    <mergeCell ref="T12:U12"/>
    <mergeCell ref="T10:U10"/>
    <mergeCell ref="C21:H21"/>
    <mergeCell ref="I14:N14"/>
    <mergeCell ref="A19:U19"/>
    <mergeCell ref="I15:P15"/>
    <mergeCell ref="R15:S15"/>
    <mergeCell ref="C20:H20"/>
    <mergeCell ref="T15:U15"/>
    <mergeCell ref="I16:P16"/>
    <mergeCell ref="R16:S16"/>
    <mergeCell ref="T16:U16"/>
    <mergeCell ref="K20:P20"/>
    <mergeCell ref="R14:S14"/>
    <mergeCell ref="T14:U14"/>
    <mergeCell ref="R17:S17"/>
    <mergeCell ref="T17:U17"/>
    <mergeCell ref="I17:N17"/>
  </mergeCells>
  <phoneticPr fontId="0" type="noConversion"/>
  <dataValidations count="4">
    <dataValidation type="list" allowBlank="1" showInputMessage="1" showErrorMessage="1" sqref="R10:U10" xr:uid="{904A7FF5-3A79-4F44-9BBB-81A7BC0D1175}">
      <formula1>$AE$1:$AE$5</formula1>
    </dataValidation>
    <dataValidation type="list" allowBlank="1" showInputMessage="1" showErrorMessage="1" sqref="R16:U16" xr:uid="{8B95A990-5CE1-BD48-9CB1-E2F415AD2371}">
      <formula1>$Z$1:$Z$6</formula1>
    </dataValidation>
    <dataValidation type="list" allowBlank="1" showInputMessage="1" showErrorMessage="1" sqref="R12:S13" xr:uid="{986A0508-6E0B-C54F-925A-F7B566EA3EED}">
      <formula1>$AC$1:$AC$2</formula1>
    </dataValidation>
    <dataValidation type="list" allowBlank="1" showInputMessage="1" showErrorMessage="1" sqref="T12:U13" xr:uid="{2D77CE66-FE59-2240-AA96-06B76ACE6450}">
      <formula1>$Z$1:$Z$2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762988B-A1BA-CF42-9D8A-0B116EF8B3E6}">
          <x14:formula1>
            <xm:f>Introduction!$G$28:$G$46</xm:f>
          </x14:formula1>
          <xm:sqref>V10 V12:V13 V15:V16 V18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1"/>
  <dimension ref="A1:AE26"/>
  <sheetViews>
    <sheetView zoomScaleNormal="100" workbookViewId="0">
      <pane xSplit="23" ySplit="8" topLeftCell="X9" activePane="bottomRight" state="frozen"/>
      <selection pane="topRight" activeCell="AE4" sqref="AE4"/>
      <selection pane="bottomLeft" activeCell="AE4" sqref="AE4"/>
      <selection pane="bottomRight" activeCell="W12" sqref="W12"/>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 customWidth="1"/>
    <col min="21" max="21" width="5.1640625" customWidth="1"/>
    <col min="22" max="22" width="27.5" customWidth="1"/>
    <col min="23" max="23" width="23.6640625" customWidth="1"/>
    <col min="24" max="24" width="50.5" customWidth="1"/>
    <col min="25" max="25" width="3.6640625" style="38" hidden="1" customWidth="1"/>
    <col min="26" max="30" width="9.1640625" style="38" hidden="1" customWidth="1"/>
    <col min="31" max="31" width="0" style="38" hidden="1" customWidth="1"/>
  </cols>
  <sheetData>
    <row r="1" spans="1:30" ht="18" x14ac:dyDescent="0.2">
      <c r="A1" s="807" t="s">
        <v>902</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row>
    <row r="2" spans="1:30" x14ac:dyDescent="0.15">
      <c r="A2" s="808" t="s">
        <v>903</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row>
    <row r="3" spans="1:30" x14ac:dyDescent="0.15">
      <c r="A3" s="808" t="s">
        <v>904</v>
      </c>
      <c r="B3" s="808"/>
      <c r="C3" s="808"/>
      <c r="D3" s="808"/>
      <c r="E3" s="808"/>
      <c r="F3" s="808"/>
      <c r="G3" s="808"/>
      <c r="H3" s="808"/>
      <c r="I3" s="808"/>
      <c r="J3" s="808"/>
      <c r="K3" s="808"/>
      <c r="L3" s="808"/>
      <c r="M3" s="808"/>
      <c r="N3" s="808"/>
      <c r="O3" s="808"/>
      <c r="P3" s="8"/>
      <c r="Q3" s="8"/>
      <c r="R3" s="1"/>
      <c r="S3" s="1"/>
      <c r="T3" s="1"/>
      <c r="U3" s="1"/>
      <c r="Z3" s="38">
        <v>2</v>
      </c>
      <c r="AA3" s="38">
        <v>2</v>
      </c>
      <c r="AB3" s="38">
        <v>2</v>
      </c>
      <c r="AD3" s="38">
        <v>4</v>
      </c>
    </row>
    <row r="4" spans="1:30" x14ac:dyDescent="0.15">
      <c r="A4" s="8"/>
      <c r="B4" s="8"/>
      <c r="C4" s="8"/>
      <c r="D4" s="8"/>
      <c r="E4" s="8"/>
      <c r="F4" s="8"/>
      <c r="G4" s="8"/>
      <c r="H4" s="8"/>
      <c r="I4" s="8"/>
      <c r="J4" s="8"/>
      <c r="K4" s="8"/>
      <c r="L4" s="8"/>
      <c r="M4" s="8"/>
      <c r="N4" s="8"/>
      <c r="O4" s="8"/>
      <c r="P4" s="8"/>
      <c r="Q4" s="8"/>
      <c r="R4" s="1"/>
      <c r="S4" s="1"/>
      <c r="T4" s="1"/>
      <c r="U4" s="1"/>
      <c r="Z4" s="38">
        <v>3</v>
      </c>
      <c r="AA4" s="38">
        <v>3</v>
      </c>
      <c r="AB4" s="38">
        <v>3</v>
      </c>
      <c r="AD4" s="38">
        <v>5</v>
      </c>
    </row>
    <row r="5" spans="1:30" x14ac:dyDescent="0.15">
      <c r="A5" s="8"/>
      <c r="B5" s="8"/>
      <c r="C5" s="8"/>
      <c r="D5" s="8"/>
      <c r="E5" s="8"/>
      <c r="F5" s="8"/>
      <c r="G5" s="8"/>
      <c r="H5" s="8"/>
      <c r="I5" s="8"/>
      <c r="J5" s="8"/>
      <c r="K5" s="8"/>
      <c r="L5" s="8"/>
      <c r="M5" s="8"/>
      <c r="N5" s="8"/>
      <c r="O5" s="8"/>
      <c r="P5" s="8"/>
      <c r="Q5" s="200"/>
      <c r="R5" s="81"/>
      <c r="S5" s="81"/>
      <c r="T5" s="81"/>
      <c r="U5" s="81"/>
      <c r="Z5" s="38">
        <v>4</v>
      </c>
      <c r="AA5" s="38">
        <v>4</v>
      </c>
      <c r="AB5" s="38">
        <v>4</v>
      </c>
      <c r="AD5" s="38">
        <v>6</v>
      </c>
    </row>
    <row r="6" spans="1:30" ht="16" customHeight="1" thickBot="1" x14ac:dyDescent="0.2">
      <c r="A6" s="1"/>
      <c r="B6" s="6"/>
      <c r="C6" s="1"/>
      <c r="D6" s="1"/>
      <c r="E6" s="1"/>
      <c r="F6" s="1"/>
      <c r="G6" s="1"/>
      <c r="H6" s="1"/>
      <c r="I6" s="1"/>
      <c r="J6" s="1"/>
      <c r="K6" s="1"/>
      <c r="L6" s="1"/>
      <c r="M6" s="1"/>
      <c r="N6" s="1"/>
      <c r="O6" s="1"/>
      <c r="P6" s="1"/>
      <c r="Q6" s="18"/>
      <c r="R6" s="26"/>
      <c r="S6" s="26"/>
      <c r="T6" s="26"/>
      <c r="U6" s="26"/>
      <c r="Z6" s="38">
        <v>5</v>
      </c>
      <c r="AA6" s="38">
        <v>5</v>
      </c>
      <c r="AB6" s="38">
        <v>5</v>
      </c>
      <c r="AD6" s="38">
        <v>7</v>
      </c>
    </row>
    <row r="7" spans="1:30" ht="16" customHeight="1" thickBot="1" x14ac:dyDescent="0.2">
      <c r="A7" s="1"/>
      <c r="B7" s="6"/>
      <c r="C7" s="1"/>
      <c r="D7" s="1"/>
      <c r="E7" s="1"/>
      <c r="F7" s="1"/>
      <c r="G7" s="1"/>
      <c r="H7" s="1"/>
      <c r="I7" s="1"/>
      <c r="J7" s="1"/>
      <c r="K7" s="1"/>
      <c r="L7" s="1"/>
      <c r="M7" s="1"/>
      <c r="N7" s="1"/>
      <c r="O7" s="1"/>
      <c r="P7" s="1"/>
      <c r="Q7" s="144" t="s">
        <v>757</v>
      </c>
      <c r="R7" s="809" t="s">
        <v>757</v>
      </c>
      <c r="S7" s="810"/>
      <c r="T7" s="809" t="s">
        <v>758</v>
      </c>
      <c r="U7" s="810"/>
      <c r="AA7" s="38">
        <v>6</v>
      </c>
      <c r="AB7" s="38">
        <v>6</v>
      </c>
      <c r="AD7" s="38">
        <v>8</v>
      </c>
    </row>
    <row r="8" spans="1:30" ht="15" x14ac:dyDescent="0.15">
      <c r="A8" s="7" t="s">
        <v>153</v>
      </c>
      <c r="B8" s="3"/>
      <c r="C8" s="11" t="s">
        <v>154</v>
      </c>
      <c r="D8" s="11" t="s">
        <v>155</v>
      </c>
      <c r="E8" s="11" t="s">
        <v>155</v>
      </c>
      <c r="F8" s="11" t="s">
        <v>96</v>
      </c>
      <c r="G8" s="11" t="s">
        <v>156</v>
      </c>
      <c r="H8" s="11" t="s">
        <v>82</v>
      </c>
      <c r="I8" s="2" t="s">
        <v>157</v>
      </c>
      <c r="J8" s="2"/>
      <c r="K8" s="2"/>
      <c r="L8" s="2"/>
      <c r="M8" s="2"/>
      <c r="N8" s="2"/>
      <c r="O8" s="2"/>
      <c r="P8" s="2"/>
      <c r="Q8" s="145" t="s">
        <v>759</v>
      </c>
      <c r="R8" s="811" t="s">
        <v>760</v>
      </c>
      <c r="S8" s="812"/>
      <c r="T8" s="811" t="s">
        <v>761</v>
      </c>
      <c r="U8" s="852"/>
      <c r="V8" s="147" t="s">
        <v>151</v>
      </c>
      <c r="W8" s="206" t="s">
        <v>152</v>
      </c>
      <c r="X8" s="141"/>
      <c r="AB8" s="38">
        <v>7</v>
      </c>
      <c r="AD8" s="38">
        <v>9</v>
      </c>
    </row>
    <row r="9" spans="1:30" ht="16" thickBot="1" x14ac:dyDescent="0.2">
      <c r="A9" s="19" t="s">
        <v>905</v>
      </c>
      <c r="B9" s="19"/>
      <c r="C9" s="19"/>
      <c r="D9" s="19"/>
      <c r="E9" s="19"/>
      <c r="F9" s="20"/>
      <c r="G9" s="19"/>
      <c r="H9" s="19"/>
      <c r="I9" s="798" t="s">
        <v>906</v>
      </c>
      <c r="J9" s="798"/>
      <c r="K9" s="798"/>
      <c r="L9" s="798"/>
      <c r="M9" s="798"/>
      <c r="N9" s="798"/>
      <c r="O9" s="19"/>
      <c r="P9" s="19"/>
      <c r="Q9" s="146" t="s">
        <v>761</v>
      </c>
      <c r="R9" s="813" t="s">
        <v>761</v>
      </c>
      <c r="S9" s="814"/>
      <c r="T9" s="813" t="s">
        <v>762</v>
      </c>
      <c r="U9" s="853"/>
      <c r="V9" s="149" t="s">
        <v>158</v>
      </c>
      <c r="W9" s="207" t="s">
        <v>158</v>
      </c>
      <c r="X9" s="143" t="s">
        <v>763</v>
      </c>
      <c r="Z9" s="39"/>
      <c r="AB9" s="38">
        <v>10</v>
      </c>
    </row>
    <row r="10" spans="1:30" ht="27" customHeight="1" x14ac:dyDescent="0.15">
      <c r="A10" s="1" t="s">
        <v>460</v>
      </c>
      <c r="B10" s="4" t="s">
        <v>195</v>
      </c>
      <c r="C10" s="13" t="s">
        <v>160</v>
      </c>
      <c r="D10" s="4"/>
      <c r="E10" s="4"/>
      <c r="F10" s="4"/>
      <c r="G10" s="4"/>
      <c r="H10" s="13" t="s">
        <v>160</v>
      </c>
      <c r="I10" s="668" t="s">
        <v>461</v>
      </c>
      <c r="J10" s="669"/>
      <c r="K10" s="669"/>
      <c r="L10" s="669"/>
      <c r="M10" s="669"/>
      <c r="N10" s="669"/>
      <c r="O10" s="669"/>
      <c r="P10" s="669"/>
      <c r="Q10" s="169">
        <v>1</v>
      </c>
      <c r="R10" s="854"/>
      <c r="S10" s="855"/>
      <c r="T10" s="854"/>
      <c r="U10" s="856"/>
      <c r="V10" s="381"/>
      <c r="W10" s="185"/>
      <c r="X10" s="186"/>
      <c r="Y10" s="39">
        <v>10</v>
      </c>
      <c r="Z10" s="39" t="b">
        <v>1</v>
      </c>
      <c r="AA10" s="38" t="b">
        <v>0</v>
      </c>
      <c r="AB10" s="38">
        <v>11</v>
      </c>
    </row>
    <row r="11" spans="1:30" ht="38" customHeight="1" x14ac:dyDescent="0.15">
      <c r="A11" s="1" t="s">
        <v>907</v>
      </c>
      <c r="B11" s="4" t="s">
        <v>195</v>
      </c>
      <c r="C11" s="13" t="s">
        <v>160</v>
      </c>
      <c r="D11" s="4"/>
      <c r="E11" s="4"/>
      <c r="F11" s="4"/>
      <c r="G11" s="4"/>
      <c r="H11" s="13" t="s">
        <v>160</v>
      </c>
      <c r="I11" s="668" t="s">
        <v>463</v>
      </c>
      <c r="J11" s="669"/>
      <c r="K11" s="669"/>
      <c r="L11" s="669"/>
      <c r="M11" s="669"/>
      <c r="N11" s="669"/>
      <c r="O11" s="669"/>
      <c r="P11" s="669"/>
      <c r="Q11" s="169">
        <v>1</v>
      </c>
      <c r="R11" s="854"/>
      <c r="S11" s="855"/>
      <c r="T11" s="854"/>
      <c r="U11" s="856"/>
      <c r="V11" s="539"/>
      <c r="W11" s="30"/>
      <c r="X11" s="208"/>
      <c r="Y11" s="39">
        <v>10</v>
      </c>
      <c r="Z11" s="39" t="b">
        <v>1</v>
      </c>
      <c r="AA11" s="38" t="b">
        <v>1</v>
      </c>
      <c r="AB11" s="38">
        <v>12</v>
      </c>
    </row>
    <row r="12" spans="1:30" ht="25" customHeight="1" x14ac:dyDescent="0.15">
      <c r="A12" s="8" t="s">
        <v>908</v>
      </c>
      <c r="B12" s="4" t="s">
        <v>195</v>
      </c>
      <c r="C12" s="13" t="s">
        <v>160</v>
      </c>
      <c r="D12" s="4"/>
      <c r="E12" s="4"/>
      <c r="F12" s="4"/>
      <c r="G12" s="4"/>
      <c r="H12" s="13" t="s">
        <v>160</v>
      </c>
      <c r="I12" s="668" t="s">
        <v>465</v>
      </c>
      <c r="J12" s="669"/>
      <c r="K12" s="669"/>
      <c r="L12" s="669"/>
      <c r="M12" s="669"/>
      <c r="N12" s="669"/>
      <c r="O12" s="669"/>
      <c r="P12" s="669"/>
      <c r="Q12" s="170">
        <v>1</v>
      </c>
      <c r="R12" s="849"/>
      <c r="S12" s="850"/>
      <c r="T12" s="849"/>
      <c r="U12" s="851"/>
      <c r="V12" s="315"/>
      <c r="W12" s="161"/>
      <c r="X12" s="187"/>
      <c r="Y12" s="39">
        <v>10</v>
      </c>
      <c r="Z12" s="39" t="b">
        <v>1</v>
      </c>
      <c r="AA12" s="38" t="b">
        <v>1</v>
      </c>
      <c r="AB12" s="38">
        <v>12</v>
      </c>
    </row>
    <row r="13" spans="1:30" ht="12.75" customHeight="1" x14ac:dyDescent="0.15">
      <c r="A13" s="19" t="s">
        <v>909</v>
      </c>
      <c r="B13" s="19"/>
      <c r="C13" s="19"/>
      <c r="D13" s="19"/>
      <c r="E13" s="19"/>
      <c r="F13" s="19"/>
      <c r="G13" s="19"/>
      <c r="H13" s="19"/>
      <c r="I13" s="798" t="s">
        <v>831</v>
      </c>
      <c r="J13" s="798"/>
      <c r="K13" s="798"/>
      <c r="L13" s="798"/>
      <c r="M13" s="798"/>
      <c r="N13" s="798"/>
      <c r="O13" s="19"/>
      <c r="P13" s="19"/>
      <c r="Q13" s="173"/>
      <c r="R13" s="846"/>
      <c r="S13" s="847"/>
      <c r="T13" s="846"/>
      <c r="U13" s="848"/>
      <c r="V13" s="540"/>
      <c r="W13" s="198"/>
      <c r="X13" s="199"/>
      <c r="Z13" s="39"/>
      <c r="AB13" s="38">
        <v>14</v>
      </c>
    </row>
    <row r="14" spans="1:30" ht="19" customHeight="1" x14ac:dyDescent="0.15">
      <c r="A14" s="1" t="s">
        <v>466</v>
      </c>
      <c r="B14" s="4" t="s">
        <v>90</v>
      </c>
      <c r="C14" s="4"/>
      <c r="D14" s="4"/>
      <c r="E14" s="4"/>
      <c r="F14" s="4"/>
      <c r="G14" s="4"/>
      <c r="H14" s="13" t="s">
        <v>160</v>
      </c>
      <c r="I14" s="793" t="s">
        <v>467</v>
      </c>
      <c r="J14" s="794"/>
      <c r="K14" s="794"/>
      <c r="L14" s="794"/>
      <c r="M14" s="794"/>
      <c r="N14" s="794"/>
      <c r="O14" s="794"/>
      <c r="P14" s="794"/>
      <c r="Q14" s="169">
        <v>1</v>
      </c>
      <c r="R14" s="854"/>
      <c r="S14" s="855"/>
      <c r="T14" s="854"/>
      <c r="U14" s="856"/>
      <c r="V14" s="315"/>
      <c r="W14" s="161"/>
      <c r="X14" s="187"/>
      <c r="Y14" s="39">
        <v>10</v>
      </c>
      <c r="Z14" s="39" t="b">
        <v>1</v>
      </c>
      <c r="AA14" s="38" t="b">
        <v>1</v>
      </c>
      <c r="AB14" s="38">
        <v>15</v>
      </c>
    </row>
    <row r="15" spans="1:30" ht="18" customHeight="1" x14ac:dyDescent="0.15">
      <c r="A15" s="1" t="s">
        <v>468</v>
      </c>
      <c r="B15" s="4" t="s">
        <v>90</v>
      </c>
      <c r="C15" s="4"/>
      <c r="D15" s="4"/>
      <c r="E15" s="4"/>
      <c r="F15" s="4"/>
      <c r="G15" s="4"/>
      <c r="H15" s="13" t="s">
        <v>160</v>
      </c>
      <c r="I15" s="793" t="s">
        <v>469</v>
      </c>
      <c r="J15" s="794"/>
      <c r="K15" s="794"/>
      <c r="L15" s="794"/>
      <c r="M15" s="794"/>
      <c r="N15" s="794"/>
      <c r="O15" s="794"/>
      <c r="P15" s="794"/>
      <c r="Q15" s="169">
        <v>1</v>
      </c>
      <c r="R15" s="854"/>
      <c r="S15" s="855"/>
      <c r="T15" s="854"/>
      <c r="U15" s="856"/>
      <c r="V15" s="315"/>
      <c r="W15" s="161"/>
      <c r="X15" s="187"/>
      <c r="Y15" s="39">
        <v>10</v>
      </c>
      <c r="Z15" s="39" t="b">
        <v>1</v>
      </c>
      <c r="AA15" s="38" t="b">
        <v>1</v>
      </c>
      <c r="AB15" s="38">
        <v>15</v>
      </c>
    </row>
    <row r="16" spans="1:30" ht="12.75" customHeight="1" x14ac:dyDescent="0.15">
      <c r="A16" s="19" t="s">
        <v>910</v>
      </c>
      <c r="B16" s="19"/>
      <c r="C16" s="19"/>
      <c r="D16" s="19"/>
      <c r="E16" s="19"/>
      <c r="F16" s="19"/>
      <c r="G16" s="19"/>
      <c r="H16" s="19"/>
      <c r="I16" s="798" t="s">
        <v>795</v>
      </c>
      <c r="J16" s="798"/>
      <c r="K16" s="798"/>
      <c r="L16" s="798"/>
      <c r="M16" s="798"/>
      <c r="N16" s="798"/>
      <c r="O16" s="19"/>
      <c r="P16" s="19"/>
      <c r="Q16" s="177"/>
      <c r="R16" s="390"/>
      <c r="S16" s="391"/>
      <c r="T16" s="390"/>
      <c r="U16" s="392"/>
      <c r="V16" s="541"/>
      <c r="W16" s="198"/>
      <c r="X16" s="199"/>
      <c r="Y16" s="39"/>
      <c r="Z16" s="39"/>
      <c r="AB16" s="38">
        <v>16</v>
      </c>
    </row>
    <row r="17" spans="1:28" ht="18.75" customHeight="1" thickBot="1" x14ac:dyDescent="0.2">
      <c r="A17" s="1" t="s">
        <v>470</v>
      </c>
      <c r="B17" s="4" t="s">
        <v>90</v>
      </c>
      <c r="C17" s="13" t="s">
        <v>160</v>
      </c>
      <c r="D17" s="4"/>
      <c r="E17" s="4"/>
      <c r="F17" s="4"/>
      <c r="G17" s="4"/>
      <c r="H17" s="13" t="s">
        <v>160</v>
      </c>
      <c r="I17" s="793" t="s">
        <v>911</v>
      </c>
      <c r="J17" s="794"/>
      <c r="K17" s="794"/>
      <c r="L17" s="794"/>
      <c r="M17" s="794"/>
      <c r="N17" s="794"/>
      <c r="O17" s="794"/>
      <c r="P17" s="794"/>
      <c r="Q17" s="171">
        <v>1</v>
      </c>
      <c r="R17" s="857"/>
      <c r="S17" s="858"/>
      <c r="T17" s="857"/>
      <c r="U17" s="859"/>
      <c r="V17" s="316"/>
      <c r="W17" s="385" t="s">
        <v>66</v>
      </c>
      <c r="X17" s="189"/>
      <c r="Y17" s="39">
        <v>10</v>
      </c>
      <c r="Z17" s="39" t="b">
        <v>1</v>
      </c>
      <c r="AA17" s="38" t="b">
        <v>0</v>
      </c>
      <c r="AB17" s="38">
        <v>17</v>
      </c>
    </row>
    <row r="18" spans="1:28" ht="12.75" customHeight="1" x14ac:dyDescent="0.15">
      <c r="A18" s="802"/>
      <c r="B18" s="802"/>
      <c r="C18" s="802"/>
      <c r="D18" s="802"/>
      <c r="E18" s="802"/>
      <c r="F18" s="802"/>
      <c r="G18" s="802"/>
      <c r="H18" s="802"/>
      <c r="I18" s="802"/>
      <c r="J18" s="802"/>
      <c r="K18" s="802"/>
      <c r="L18" s="802"/>
      <c r="M18" s="802"/>
      <c r="N18" s="802"/>
      <c r="O18" s="802"/>
      <c r="P18" s="802"/>
      <c r="Q18" s="802"/>
      <c r="R18" s="802"/>
      <c r="S18" s="802"/>
      <c r="T18" s="802"/>
      <c r="U18" s="802"/>
      <c r="V18" s="164"/>
      <c r="W18" s="164"/>
      <c r="X18" s="164"/>
      <c r="AB18" s="38">
        <v>20</v>
      </c>
    </row>
    <row r="19" spans="1:28" x14ac:dyDescent="0.15">
      <c r="B19" s="5" t="s">
        <v>85</v>
      </c>
      <c r="C19" s="690" t="s">
        <v>651</v>
      </c>
      <c r="D19" s="691"/>
      <c r="E19" s="691"/>
      <c r="F19" s="691"/>
      <c r="G19" s="691"/>
      <c r="H19" s="691"/>
      <c r="I19" s="3"/>
      <c r="K19" s="671" t="s">
        <v>746</v>
      </c>
      <c r="L19" s="671"/>
      <c r="M19" s="671"/>
      <c r="N19" s="671"/>
      <c r="O19" s="671"/>
      <c r="P19" s="671"/>
      <c r="Q19" s="42">
        <f>SUM(Q9:Q17)</f>
        <v>6</v>
      </c>
    </row>
    <row r="20" spans="1:28" x14ac:dyDescent="0.15">
      <c r="B20" s="5" t="s">
        <v>195</v>
      </c>
      <c r="C20" s="690" t="s">
        <v>654</v>
      </c>
      <c r="D20" s="691"/>
      <c r="E20" s="691"/>
      <c r="F20" s="691"/>
      <c r="G20" s="691"/>
      <c r="H20" s="691"/>
      <c r="I20" s="3"/>
    </row>
    <row r="21" spans="1:28" x14ac:dyDescent="0.15">
      <c r="B21" s="5" t="s">
        <v>90</v>
      </c>
      <c r="C21" s="690" t="s">
        <v>657</v>
      </c>
      <c r="D21" s="691"/>
      <c r="E21" s="691"/>
      <c r="F21" s="691"/>
      <c r="G21" s="691"/>
      <c r="H21" s="691"/>
      <c r="I21" s="3"/>
      <c r="L21" s="671" t="s">
        <v>747</v>
      </c>
      <c r="M21" s="671"/>
      <c r="N21" s="671"/>
      <c r="O21" s="671"/>
      <c r="P21" s="671"/>
      <c r="Q21" s="671"/>
      <c r="R21" s="679">
        <f>SUM(R9:S17)</f>
        <v>0</v>
      </c>
      <c r="S21" s="679"/>
    </row>
    <row r="23" spans="1:28" x14ac:dyDescent="0.15">
      <c r="M23" s="671" t="s">
        <v>748</v>
      </c>
      <c r="N23" s="671"/>
      <c r="O23" s="671"/>
      <c r="P23" s="671"/>
      <c r="Q23" s="671"/>
      <c r="R23" s="671"/>
      <c r="S23" s="671"/>
      <c r="T23" s="679">
        <f>SUM(T9:U17)</f>
        <v>0</v>
      </c>
      <c r="U23" s="679"/>
    </row>
    <row r="25" spans="1:28" x14ac:dyDescent="0.15">
      <c r="J25" s="630" t="s">
        <v>750</v>
      </c>
      <c r="K25" s="630"/>
      <c r="L25" s="630"/>
      <c r="M25" s="671" t="s">
        <v>110</v>
      </c>
      <c r="N25" s="671"/>
      <c r="O25" s="671"/>
      <c r="P25" s="671"/>
      <c r="Q25" s="671"/>
      <c r="R25" s="671"/>
      <c r="S25" s="671"/>
      <c r="T25" s="806" t="e">
        <f>T23/R21</f>
        <v>#DIV/0!</v>
      </c>
      <c r="U25" s="789"/>
    </row>
    <row r="26" spans="1:28" x14ac:dyDescent="0.15">
      <c r="J26" s="808" t="s">
        <v>912</v>
      </c>
      <c r="K26" s="641"/>
      <c r="L26" s="641"/>
      <c r="M26" s="641"/>
    </row>
  </sheetData>
  <sheetProtection algorithmName="SHA-512" hashValue="V3zms+H0AaEbTH74hSHMXgKT8IUiepMNwWtKehCrDTtKOJe2N9GlPTFvpWL22iBdYw/F478sH/fwczaXDbkgdg==" saltValue="mKJCrU/8vM27CW2j+Dky6Q==" spinCount="100000" sheet="1" selectLockedCells="1"/>
  <mergeCells count="45">
    <mergeCell ref="I17:P17"/>
    <mergeCell ref="R14:S14"/>
    <mergeCell ref="T14:U14"/>
    <mergeCell ref="I9:N9"/>
    <mergeCell ref="I10:P10"/>
    <mergeCell ref="R17:S17"/>
    <mergeCell ref="T17:U17"/>
    <mergeCell ref="I11:P11"/>
    <mergeCell ref="R10:S10"/>
    <mergeCell ref="T10:U10"/>
    <mergeCell ref="I16:N16"/>
    <mergeCell ref="I15:P15"/>
    <mergeCell ref="R15:S15"/>
    <mergeCell ref="T15:U15"/>
    <mergeCell ref="I13:N13"/>
    <mergeCell ref="I14:P14"/>
    <mergeCell ref="J25:L25"/>
    <mergeCell ref="J26:M26"/>
    <mergeCell ref="A18:U18"/>
    <mergeCell ref="C19:H19"/>
    <mergeCell ref="K19:P19"/>
    <mergeCell ref="C20:H20"/>
    <mergeCell ref="T23:U23"/>
    <mergeCell ref="C21:H21"/>
    <mergeCell ref="L21:Q21"/>
    <mergeCell ref="R21:S21"/>
    <mergeCell ref="M23:S23"/>
    <mergeCell ref="M25:S25"/>
    <mergeCell ref="T25:U25"/>
    <mergeCell ref="R13:S13"/>
    <mergeCell ref="T13:U13"/>
    <mergeCell ref="A1:U1"/>
    <mergeCell ref="A2:U2"/>
    <mergeCell ref="A3:O3"/>
    <mergeCell ref="I12:P12"/>
    <mergeCell ref="R12:S12"/>
    <mergeCell ref="T12:U12"/>
    <mergeCell ref="R7:S7"/>
    <mergeCell ref="T7:U7"/>
    <mergeCell ref="R8:S8"/>
    <mergeCell ref="T8:U8"/>
    <mergeCell ref="R9:S9"/>
    <mergeCell ref="T9:U9"/>
    <mergeCell ref="R11:S11"/>
    <mergeCell ref="T11:U11"/>
  </mergeCells>
  <phoneticPr fontId="0" type="noConversion"/>
  <dataValidations count="1">
    <dataValidation type="list" allowBlank="1" showInputMessage="1" showErrorMessage="1" sqref="R17:U17 R14:U15 R10:U12" xr:uid="{4ABB9C45-56B7-B649-B2EB-A01B4DA03FC4}">
      <formula1>$AC$1:$AC$2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11CFB5-B767-E641-8F9E-2059ED1EEF0E}">
          <x14:formula1>
            <xm:f>Introduction!$G$28:$G$46</xm:f>
          </x14:formula1>
          <xm:sqref>V17 V14:V15 V10 V12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AE44"/>
  <sheetViews>
    <sheetView zoomScaleNormal="100" zoomScaleSheetLayoutView="100" workbookViewId="0">
      <pane xSplit="23" ySplit="8" topLeftCell="X29" activePane="bottomRight" state="frozen"/>
      <selection pane="topRight" activeCell="AE4" sqref="AE4"/>
      <selection pane="bottomLeft" activeCell="AE4" sqref="AE4"/>
      <selection pane="bottomRight" activeCell="W32" sqref="W32:W35"/>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0.1640625" customWidth="1"/>
    <col min="25" max="25" width="3.6640625" style="38" hidden="1" customWidth="1"/>
    <col min="26" max="30" width="9.1640625" style="38" hidden="1" customWidth="1"/>
    <col min="31" max="31" width="0" style="38" hidden="1" customWidth="1"/>
    <col min="32" max="33" width="0" hidden="1" customWidth="1"/>
  </cols>
  <sheetData>
    <row r="1" spans="1:31" ht="18" x14ac:dyDescent="0.2">
      <c r="A1" s="807" t="s">
        <v>913</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E1" s="38">
        <v>0</v>
      </c>
    </row>
    <row r="2" spans="1:31" x14ac:dyDescent="0.15">
      <c r="A2" s="808" t="s">
        <v>914</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c r="AE2" s="38">
        <v>2</v>
      </c>
    </row>
    <row r="3" spans="1:31" x14ac:dyDescent="0.15">
      <c r="A3" s="808"/>
      <c r="B3" s="808"/>
      <c r="C3" s="808"/>
      <c r="D3" s="808"/>
      <c r="E3" s="808"/>
      <c r="F3" s="808"/>
      <c r="G3" s="808"/>
      <c r="H3" s="808"/>
      <c r="I3" s="808"/>
      <c r="J3" s="808"/>
      <c r="K3" s="808"/>
      <c r="L3" s="808"/>
      <c r="M3" s="808"/>
      <c r="N3" s="808"/>
      <c r="O3" s="808"/>
      <c r="P3" s="8"/>
      <c r="Q3" s="8"/>
      <c r="R3" s="1"/>
      <c r="S3" s="1"/>
      <c r="T3" s="1"/>
      <c r="U3" s="1"/>
      <c r="Z3" s="38">
        <v>2</v>
      </c>
      <c r="AA3" s="38">
        <v>2</v>
      </c>
      <c r="AB3" s="38">
        <v>2</v>
      </c>
      <c r="AD3" s="38">
        <v>4</v>
      </c>
    </row>
    <row r="4" spans="1:31" x14ac:dyDescent="0.15">
      <c r="A4" s="8"/>
      <c r="B4" s="8"/>
      <c r="C4" s="8"/>
      <c r="D4" s="8"/>
      <c r="E4" s="8"/>
      <c r="F4" s="8"/>
      <c r="G4" s="8"/>
      <c r="H4" s="8"/>
      <c r="I4" s="8"/>
      <c r="J4" s="8"/>
      <c r="K4" s="8"/>
      <c r="L4" s="8"/>
      <c r="M4" s="8"/>
      <c r="N4" s="8"/>
      <c r="O4" s="8"/>
      <c r="P4" s="8"/>
      <c r="Q4" s="8"/>
      <c r="R4" s="1"/>
      <c r="S4" s="1"/>
      <c r="T4" s="1"/>
      <c r="U4" s="1"/>
      <c r="Z4" s="38">
        <v>3</v>
      </c>
      <c r="AA4" s="38">
        <v>3</v>
      </c>
      <c r="AB4" s="38">
        <v>3</v>
      </c>
      <c r="AD4" s="38">
        <v>5</v>
      </c>
    </row>
    <row r="5" spans="1:31" ht="14" thickBot="1" x14ac:dyDescent="0.2">
      <c r="A5" s="8"/>
      <c r="B5" s="8"/>
      <c r="C5" s="8"/>
      <c r="D5" s="8"/>
      <c r="E5" s="8"/>
      <c r="F5" s="8"/>
      <c r="G5" s="8"/>
      <c r="H5" s="8"/>
      <c r="I5" s="8"/>
      <c r="J5" s="8"/>
      <c r="K5" s="8"/>
      <c r="L5" s="8"/>
      <c r="M5" s="8"/>
      <c r="N5" s="8"/>
      <c r="O5" s="8"/>
      <c r="P5" s="8"/>
      <c r="Q5" s="18"/>
      <c r="R5" s="26"/>
      <c r="S5" s="26"/>
      <c r="T5" s="26"/>
      <c r="U5" s="26"/>
      <c r="Z5" s="38">
        <v>4</v>
      </c>
      <c r="AA5" s="38">
        <v>4</v>
      </c>
      <c r="AB5" s="38">
        <v>4</v>
      </c>
      <c r="AD5" s="38">
        <v>6</v>
      </c>
    </row>
    <row r="6" spans="1:31" ht="16" customHeight="1" thickBot="1" x14ac:dyDescent="0.2">
      <c r="A6" s="1"/>
      <c r="B6" s="6"/>
      <c r="C6" s="1"/>
      <c r="D6" s="1"/>
      <c r="E6" s="1"/>
      <c r="F6" s="1"/>
      <c r="G6" s="1"/>
      <c r="H6" s="1"/>
      <c r="I6" s="1"/>
      <c r="J6" s="1"/>
      <c r="K6" s="1"/>
      <c r="L6" s="1"/>
      <c r="M6" s="1"/>
      <c r="N6" s="1"/>
      <c r="O6" s="1"/>
      <c r="P6" s="1"/>
      <c r="Q6" s="144" t="s">
        <v>757</v>
      </c>
      <c r="R6" s="809" t="s">
        <v>757</v>
      </c>
      <c r="S6" s="810"/>
      <c r="T6" s="809" t="s">
        <v>758</v>
      </c>
      <c r="U6" s="810"/>
      <c r="Z6" s="38">
        <v>5</v>
      </c>
      <c r="AA6" s="38">
        <v>5</v>
      </c>
      <c r="AB6" s="38">
        <v>5</v>
      </c>
      <c r="AD6" s="38">
        <v>7</v>
      </c>
    </row>
    <row r="7" spans="1:31" ht="16" customHeight="1" x14ac:dyDescent="0.15">
      <c r="A7" s="1"/>
      <c r="B7" s="6"/>
      <c r="C7" s="1"/>
      <c r="D7" s="1"/>
      <c r="E7" s="1"/>
      <c r="F7" s="1"/>
      <c r="G7" s="1"/>
      <c r="H7" s="1"/>
      <c r="I7" s="1"/>
      <c r="J7" s="1"/>
      <c r="K7" s="1"/>
      <c r="L7" s="1"/>
      <c r="M7" s="1"/>
      <c r="N7" s="1"/>
      <c r="O7" s="1"/>
      <c r="P7" s="1"/>
      <c r="Q7" s="145" t="s">
        <v>759</v>
      </c>
      <c r="R7" s="811" t="s">
        <v>760</v>
      </c>
      <c r="S7" s="812"/>
      <c r="T7" s="811" t="s">
        <v>761</v>
      </c>
      <c r="U7" s="852"/>
      <c r="V7" s="211" t="s">
        <v>151</v>
      </c>
      <c r="W7" s="206" t="s">
        <v>152</v>
      </c>
      <c r="X7" s="212"/>
      <c r="AA7" s="38">
        <v>6</v>
      </c>
      <c r="AB7" s="38">
        <v>6</v>
      </c>
      <c r="AD7" s="38">
        <v>8</v>
      </c>
    </row>
    <row r="8" spans="1:31" ht="16" thickBot="1" x14ac:dyDescent="0.2">
      <c r="A8" s="7" t="s">
        <v>153</v>
      </c>
      <c r="B8" s="3"/>
      <c r="C8" s="11" t="s">
        <v>154</v>
      </c>
      <c r="D8" s="11" t="s">
        <v>155</v>
      </c>
      <c r="E8" s="11" t="s">
        <v>155</v>
      </c>
      <c r="F8" s="11" t="s">
        <v>96</v>
      </c>
      <c r="G8" s="11" t="s">
        <v>156</v>
      </c>
      <c r="H8" s="11" t="s">
        <v>82</v>
      </c>
      <c r="I8" s="2" t="s">
        <v>157</v>
      </c>
      <c r="J8" s="2"/>
      <c r="K8" s="2"/>
      <c r="L8" s="2"/>
      <c r="M8" s="2"/>
      <c r="N8" s="2"/>
      <c r="O8" s="2"/>
      <c r="P8" s="2"/>
      <c r="Q8" s="146" t="s">
        <v>761</v>
      </c>
      <c r="R8" s="813" t="s">
        <v>761</v>
      </c>
      <c r="S8" s="814"/>
      <c r="T8" s="813" t="s">
        <v>762</v>
      </c>
      <c r="U8" s="853"/>
      <c r="V8" s="213" t="s">
        <v>158</v>
      </c>
      <c r="W8" s="205" t="s">
        <v>158</v>
      </c>
      <c r="X8" s="214" t="s">
        <v>763</v>
      </c>
      <c r="AB8" s="38">
        <v>7</v>
      </c>
      <c r="AD8" s="38">
        <v>9</v>
      </c>
    </row>
    <row r="9" spans="1:31" ht="14" thickBot="1" x14ac:dyDescent="0.2">
      <c r="A9" s="19" t="s">
        <v>915</v>
      </c>
      <c r="B9" s="19"/>
      <c r="C9" s="19"/>
      <c r="D9" s="19"/>
      <c r="E9" s="19"/>
      <c r="F9" s="19"/>
      <c r="G9" s="19"/>
      <c r="H9" s="19"/>
      <c r="I9" s="798" t="s">
        <v>916</v>
      </c>
      <c r="J9" s="798"/>
      <c r="K9" s="798"/>
      <c r="L9" s="798"/>
      <c r="M9" s="798"/>
      <c r="N9" s="798"/>
      <c r="O9" s="19"/>
      <c r="P9" s="19"/>
      <c r="Q9" s="201"/>
      <c r="R9" s="202"/>
      <c r="S9" s="203"/>
      <c r="T9" s="204"/>
      <c r="U9" s="210"/>
      <c r="V9" s="520"/>
      <c r="W9" s="521"/>
      <c r="X9" s="522"/>
      <c r="AB9" s="38">
        <v>8</v>
      </c>
      <c r="AD9" s="38">
        <v>10</v>
      </c>
    </row>
    <row r="10" spans="1:31" ht="19" customHeight="1" x14ac:dyDescent="0.15">
      <c r="A10" s="1" t="s">
        <v>474</v>
      </c>
      <c r="B10" s="12" t="s">
        <v>85</v>
      </c>
      <c r="C10" s="13"/>
      <c r="D10" s="13" t="s">
        <v>160</v>
      </c>
      <c r="E10" s="4"/>
      <c r="F10" s="4"/>
      <c r="G10" s="4"/>
      <c r="H10" s="13" t="s">
        <v>160</v>
      </c>
      <c r="I10" s="793" t="s">
        <v>475</v>
      </c>
      <c r="J10" s="641"/>
      <c r="K10" s="641"/>
      <c r="L10" s="641"/>
      <c r="M10" s="641"/>
      <c r="N10" s="641"/>
      <c r="O10" s="641"/>
      <c r="P10" s="641"/>
      <c r="Q10" s="197">
        <v>1</v>
      </c>
      <c r="R10" s="867">
        <v>1</v>
      </c>
      <c r="S10" s="869"/>
      <c r="T10" s="867">
        <v>0</v>
      </c>
      <c r="U10" s="868"/>
      <c r="V10" s="381"/>
      <c r="W10" s="382"/>
      <c r="X10" s="383"/>
      <c r="Y10" s="39">
        <v>11</v>
      </c>
      <c r="Z10" s="39" t="b">
        <v>1</v>
      </c>
      <c r="AA10" s="38" t="b">
        <v>1</v>
      </c>
      <c r="AB10" s="38">
        <v>9</v>
      </c>
      <c r="AD10" s="38">
        <v>11</v>
      </c>
    </row>
    <row r="11" spans="1:31" ht="19" customHeight="1" x14ac:dyDescent="0.15">
      <c r="A11" s="1" t="s">
        <v>476</v>
      </c>
      <c r="B11" s="12" t="s">
        <v>85</v>
      </c>
      <c r="C11" s="13"/>
      <c r="D11" s="13" t="s">
        <v>160</v>
      </c>
      <c r="E11" s="4"/>
      <c r="F11" s="4"/>
      <c r="G11" s="13" t="s">
        <v>160</v>
      </c>
      <c r="H11" s="13" t="s">
        <v>160</v>
      </c>
      <c r="I11" s="793" t="s">
        <v>477</v>
      </c>
      <c r="J11" s="641"/>
      <c r="K11" s="641"/>
      <c r="L11" s="641"/>
      <c r="M11" s="641"/>
      <c r="N11" s="641"/>
      <c r="O11" s="641"/>
      <c r="P11" s="641"/>
      <c r="Q11" s="172">
        <v>1</v>
      </c>
      <c r="R11" s="860">
        <v>1</v>
      </c>
      <c r="S11" s="860"/>
      <c r="T11" s="815">
        <v>0</v>
      </c>
      <c r="U11" s="861"/>
      <c r="V11" s="315"/>
      <c r="W11" s="377"/>
      <c r="X11" s="384"/>
      <c r="Y11" s="39">
        <v>11</v>
      </c>
      <c r="Z11" s="39" t="b">
        <v>1</v>
      </c>
      <c r="AA11" s="38" t="b">
        <v>0</v>
      </c>
      <c r="AB11" s="38">
        <v>9</v>
      </c>
      <c r="AD11" s="38">
        <v>11</v>
      </c>
    </row>
    <row r="12" spans="1:31" ht="19" customHeight="1" x14ac:dyDescent="0.15">
      <c r="A12" s="1" t="s">
        <v>478</v>
      </c>
      <c r="B12" s="12" t="s">
        <v>85</v>
      </c>
      <c r="C12" s="13"/>
      <c r="D12" s="13"/>
      <c r="E12" s="4"/>
      <c r="F12" s="4"/>
      <c r="G12" s="13" t="s">
        <v>160</v>
      </c>
      <c r="H12" s="13"/>
      <c r="I12" s="793" t="s">
        <v>479</v>
      </c>
      <c r="J12" s="641"/>
      <c r="K12" s="641"/>
      <c r="L12" s="641"/>
      <c r="M12" s="641"/>
      <c r="N12" s="641"/>
      <c r="O12" s="641"/>
      <c r="P12" s="641"/>
      <c r="Q12" s="172">
        <v>1</v>
      </c>
      <c r="R12" s="860">
        <v>1</v>
      </c>
      <c r="S12" s="860"/>
      <c r="T12" s="815">
        <v>0</v>
      </c>
      <c r="U12" s="861"/>
      <c r="V12" s="315"/>
      <c r="W12" s="377"/>
      <c r="X12" s="384"/>
      <c r="Y12" s="39">
        <v>11</v>
      </c>
      <c r="Z12" s="39" t="b">
        <v>1</v>
      </c>
      <c r="AA12" s="38" t="b">
        <v>0</v>
      </c>
      <c r="AB12" s="38">
        <v>9</v>
      </c>
      <c r="AD12" s="38">
        <v>11</v>
      </c>
    </row>
    <row r="13" spans="1:31" ht="19" customHeight="1" x14ac:dyDescent="0.15">
      <c r="A13" s="1" t="s">
        <v>480</v>
      </c>
      <c r="B13" s="12" t="s">
        <v>85</v>
      </c>
      <c r="C13" s="13"/>
      <c r="D13" s="13"/>
      <c r="E13" s="4"/>
      <c r="F13" s="4"/>
      <c r="G13" s="13" t="s">
        <v>160</v>
      </c>
      <c r="H13" s="13" t="s">
        <v>160</v>
      </c>
      <c r="I13" s="793" t="s">
        <v>481</v>
      </c>
      <c r="J13" s="641"/>
      <c r="K13" s="641"/>
      <c r="L13" s="641"/>
      <c r="M13" s="641"/>
      <c r="N13" s="641"/>
      <c r="O13" s="641"/>
      <c r="P13" s="641"/>
      <c r="Q13" s="172">
        <v>1</v>
      </c>
      <c r="R13" s="860">
        <v>1</v>
      </c>
      <c r="S13" s="860"/>
      <c r="T13" s="815">
        <v>1</v>
      </c>
      <c r="U13" s="861"/>
      <c r="V13" s="315"/>
      <c r="W13" s="377" t="s">
        <v>767</v>
      </c>
      <c r="X13" s="384"/>
      <c r="Y13" s="39">
        <v>11</v>
      </c>
      <c r="Z13" s="39" t="b">
        <v>1</v>
      </c>
      <c r="AA13" s="38" t="b">
        <v>0</v>
      </c>
      <c r="AB13" s="38">
        <v>9</v>
      </c>
      <c r="AD13" s="38">
        <v>11</v>
      </c>
    </row>
    <row r="14" spans="1:31" ht="19" customHeight="1" x14ac:dyDescent="0.15">
      <c r="A14" s="1" t="s">
        <v>482</v>
      </c>
      <c r="B14" s="12" t="s">
        <v>85</v>
      </c>
      <c r="C14" s="13"/>
      <c r="D14" s="13"/>
      <c r="E14" s="4"/>
      <c r="F14" s="4"/>
      <c r="G14" s="13" t="s">
        <v>160</v>
      </c>
      <c r="H14" s="13"/>
      <c r="I14" s="793" t="s">
        <v>483</v>
      </c>
      <c r="J14" s="641"/>
      <c r="K14" s="641"/>
      <c r="L14" s="641"/>
      <c r="M14" s="641"/>
      <c r="N14" s="641"/>
      <c r="O14" s="641"/>
      <c r="P14" s="641"/>
      <c r="Q14" s="172">
        <v>1</v>
      </c>
      <c r="R14" s="860">
        <v>1</v>
      </c>
      <c r="S14" s="860"/>
      <c r="T14" s="815">
        <v>1</v>
      </c>
      <c r="U14" s="861"/>
      <c r="V14" s="315" t="s">
        <v>38</v>
      </c>
      <c r="W14" s="377" t="s">
        <v>790</v>
      </c>
      <c r="X14" s="384"/>
      <c r="Y14" s="39">
        <v>11</v>
      </c>
      <c r="Z14" s="39" t="b">
        <v>1</v>
      </c>
      <c r="AA14" s="38" t="b">
        <v>0</v>
      </c>
      <c r="AB14" s="38">
        <v>9</v>
      </c>
      <c r="AD14" s="38">
        <v>11</v>
      </c>
    </row>
    <row r="15" spans="1:31" x14ac:dyDescent="0.15">
      <c r="A15" s="19" t="s">
        <v>917</v>
      </c>
      <c r="B15" s="19"/>
      <c r="C15" s="19"/>
      <c r="D15" s="19"/>
      <c r="E15" s="19"/>
      <c r="F15" s="20"/>
      <c r="G15" s="19"/>
      <c r="H15" s="19"/>
      <c r="I15" s="798" t="s">
        <v>918</v>
      </c>
      <c r="J15" s="798"/>
      <c r="K15" s="798"/>
      <c r="L15" s="798"/>
      <c r="M15" s="798"/>
      <c r="N15" s="798"/>
      <c r="O15" s="798"/>
      <c r="P15" s="798"/>
      <c r="Q15" s="173"/>
      <c r="R15" s="863"/>
      <c r="S15" s="864"/>
      <c r="T15" s="865"/>
      <c r="U15" s="866"/>
      <c r="V15" s="545"/>
      <c r="W15" s="393"/>
      <c r="X15" s="394"/>
      <c r="Z15" s="39"/>
      <c r="AB15" s="38">
        <v>10</v>
      </c>
    </row>
    <row r="16" spans="1:31" ht="27" customHeight="1" x14ac:dyDescent="0.15">
      <c r="A16" s="1" t="s">
        <v>484</v>
      </c>
      <c r="B16" s="4" t="s">
        <v>85</v>
      </c>
      <c r="C16" s="13"/>
      <c r="D16" s="13"/>
      <c r="E16" s="13"/>
      <c r="F16" s="13"/>
      <c r="G16" s="4"/>
      <c r="H16" s="13" t="s">
        <v>160</v>
      </c>
      <c r="I16" s="668" t="s">
        <v>485</v>
      </c>
      <c r="J16" s="669"/>
      <c r="K16" s="669"/>
      <c r="L16" s="669"/>
      <c r="M16" s="669"/>
      <c r="N16" s="669"/>
      <c r="O16" s="669"/>
      <c r="P16" s="669"/>
      <c r="Q16" s="172">
        <v>1</v>
      </c>
      <c r="R16" s="860">
        <v>1</v>
      </c>
      <c r="S16" s="860"/>
      <c r="T16" s="815">
        <v>0</v>
      </c>
      <c r="U16" s="861"/>
      <c r="V16" s="315"/>
      <c r="W16" s="377"/>
      <c r="X16" s="384"/>
      <c r="Y16" s="39">
        <v>11</v>
      </c>
      <c r="Z16" s="39" t="b">
        <v>1</v>
      </c>
      <c r="AA16" s="38" t="b">
        <v>0</v>
      </c>
    </row>
    <row r="17" spans="1:27" ht="12.75" customHeight="1" x14ac:dyDescent="0.15">
      <c r="A17" s="19" t="s">
        <v>919</v>
      </c>
      <c r="B17" s="19"/>
      <c r="C17" s="19"/>
      <c r="D17" s="19"/>
      <c r="E17" s="19"/>
      <c r="F17" s="19"/>
      <c r="G17" s="19"/>
      <c r="H17" s="19"/>
      <c r="I17" s="798" t="s">
        <v>920</v>
      </c>
      <c r="J17" s="798"/>
      <c r="K17" s="798"/>
      <c r="L17" s="798"/>
      <c r="M17" s="798"/>
      <c r="N17" s="798"/>
      <c r="O17" s="19"/>
      <c r="P17" s="19"/>
      <c r="Q17" s="173"/>
      <c r="R17" s="863"/>
      <c r="S17" s="864"/>
      <c r="T17" s="865"/>
      <c r="U17" s="866"/>
      <c r="V17" s="545"/>
      <c r="W17" s="393"/>
      <c r="X17" s="394"/>
      <c r="Z17" s="39"/>
    </row>
    <row r="18" spans="1:27" ht="28" customHeight="1" x14ac:dyDescent="0.15">
      <c r="A18" s="1" t="s">
        <v>486</v>
      </c>
      <c r="B18" s="4" t="s">
        <v>195</v>
      </c>
      <c r="C18" s="13" t="s">
        <v>160</v>
      </c>
      <c r="D18" s="13"/>
      <c r="E18" s="4"/>
      <c r="F18" s="4"/>
      <c r="G18" s="13"/>
      <c r="H18" s="4"/>
      <c r="I18" s="668" t="s">
        <v>487</v>
      </c>
      <c r="J18" s="669"/>
      <c r="K18" s="669"/>
      <c r="L18" s="669"/>
      <c r="M18" s="669"/>
      <c r="N18" s="669"/>
      <c r="O18" s="669"/>
      <c r="P18" s="669"/>
      <c r="Q18" s="172">
        <v>1</v>
      </c>
      <c r="R18" s="862">
        <v>1</v>
      </c>
      <c r="S18" s="862"/>
      <c r="T18" s="860">
        <v>0</v>
      </c>
      <c r="U18" s="815"/>
      <c r="V18" s="315"/>
      <c r="W18" s="377"/>
      <c r="X18" s="384"/>
      <c r="Y18" s="39">
        <v>11</v>
      </c>
      <c r="Z18" s="39" t="b">
        <v>1</v>
      </c>
      <c r="AA18" s="38" t="b">
        <v>0</v>
      </c>
    </row>
    <row r="19" spans="1:27" ht="19" customHeight="1" x14ac:dyDescent="0.15">
      <c r="A19" s="1" t="s">
        <v>488</v>
      </c>
      <c r="B19" s="4" t="s">
        <v>195</v>
      </c>
      <c r="C19" s="13" t="s">
        <v>160</v>
      </c>
      <c r="D19" s="13"/>
      <c r="E19" s="4"/>
      <c r="F19" s="4"/>
      <c r="G19" s="13"/>
      <c r="H19" s="4"/>
      <c r="I19" s="793" t="s">
        <v>489</v>
      </c>
      <c r="J19" s="794"/>
      <c r="K19" s="794"/>
      <c r="L19" s="794"/>
      <c r="M19" s="794"/>
      <c r="N19" s="794"/>
      <c r="O19" s="794"/>
      <c r="P19" s="794"/>
      <c r="Q19" s="172">
        <v>1</v>
      </c>
      <c r="R19" s="862">
        <v>1</v>
      </c>
      <c r="S19" s="862"/>
      <c r="T19" s="860">
        <v>0</v>
      </c>
      <c r="U19" s="815"/>
      <c r="V19" s="315"/>
      <c r="W19" s="377"/>
      <c r="X19" s="384"/>
      <c r="Y19" s="39">
        <v>11</v>
      </c>
      <c r="Z19" s="39" t="b">
        <v>1</v>
      </c>
      <c r="AA19" s="38" t="b">
        <v>0</v>
      </c>
    </row>
    <row r="20" spans="1:27" ht="19" customHeight="1" x14ac:dyDescent="0.15">
      <c r="A20" s="1" t="s">
        <v>490</v>
      </c>
      <c r="B20" s="4" t="s">
        <v>195</v>
      </c>
      <c r="C20" s="13" t="s">
        <v>160</v>
      </c>
      <c r="D20" s="13"/>
      <c r="E20" s="4"/>
      <c r="F20" s="4"/>
      <c r="G20" s="13"/>
      <c r="H20" s="4"/>
      <c r="I20" s="793" t="s">
        <v>491</v>
      </c>
      <c r="J20" s="794"/>
      <c r="K20" s="794"/>
      <c r="L20" s="794"/>
      <c r="M20" s="794"/>
      <c r="N20" s="794"/>
      <c r="O20" s="794"/>
      <c r="P20" s="794"/>
      <c r="Q20" s="172">
        <v>1</v>
      </c>
      <c r="R20" s="862">
        <v>1</v>
      </c>
      <c r="S20" s="862"/>
      <c r="T20" s="860">
        <v>0</v>
      </c>
      <c r="U20" s="815"/>
      <c r="V20" s="315"/>
      <c r="W20" s="377"/>
      <c r="X20" s="384"/>
      <c r="Y20" s="39">
        <v>11</v>
      </c>
      <c r="Z20" s="39" t="b">
        <v>1</v>
      </c>
      <c r="AA20" s="38" t="b">
        <v>0</v>
      </c>
    </row>
    <row r="21" spans="1:27" ht="27" customHeight="1" x14ac:dyDescent="0.15">
      <c r="A21" s="1" t="s">
        <v>492</v>
      </c>
      <c r="B21" s="4" t="s">
        <v>195</v>
      </c>
      <c r="C21" s="13" t="s">
        <v>160</v>
      </c>
      <c r="D21" s="13"/>
      <c r="E21" s="4"/>
      <c r="F21" s="4"/>
      <c r="G21" s="13"/>
      <c r="H21" s="4"/>
      <c r="I21" s="668" t="s">
        <v>493</v>
      </c>
      <c r="J21" s="669"/>
      <c r="K21" s="669"/>
      <c r="L21" s="669"/>
      <c r="M21" s="669"/>
      <c r="N21" s="669"/>
      <c r="O21" s="669"/>
      <c r="P21" s="669"/>
      <c r="Q21" s="172">
        <v>1</v>
      </c>
      <c r="R21" s="862">
        <v>1</v>
      </c>
      <c r="S21" s="862"/>
      <c r="T21" s="825">
        <v>1</v>
      </c>
      <c r="U21" s="795"/>
      <c r="V21" s="315"/>
      <c r="W21" s="377" t="s">
        <v>769</v>
      </c>
      <c r="X21" s="384"/>
      <c r="Y21" s="39">
        <v>11</v>
      </c>
      <c r="Z21" s="39" t="b">
        <v>1</v>
      </c>
      <c r="AA21" s="38" t="b">
        <v>1</v>
      </c>
    </row>
    <row r="22" spans="1:27" ht="12.75" customHeight="1" x14ac:dyDescent="0.15">
      <c r="A22" s="19" t="s">
        <v>921</v>
      </c>
      <c r="B22" s="19"/>
      <c r="C22" s="19"/>
      <c r="D22" s="19"/>
      <c r="E22" s="19"/>
      <c r="F22" s="19"/>
      <c r="G22" s="19"/>
      <c r="H22" s="19"/>
      <c r="I22" s="798" t="s">
        <v>916</v>
      </c>
      <c r="J22" s="798"/>
      <c r="K22" s="798"/>
      <c r="L22" s="798"/>
      <c r="M22" s="798"/>
      <c r="N22" s="798"/>
      <c r="O22" s="19"/>
      <c r="P22" s="19"/>
      <c r="Q22" s="173"/>
      <c r="R22" s="870"/>
      <c r="S22" s="864"/>
      <c r="T22" s="871"/>
      <c r="U22" s="866"/>
      <c r="V22" s="541"/>
      <c r="W22" s="395"/>
      <c r="X22" s="394"/>
      <c r="Y22" s="39"/>
      <c r="Z22" s="39"/>
    </row>
    <row r="23" spans="1:27" ht="19" customHeight="1" x14ac:dyDescent="0.15">
      <c r="A23" s="1" t="s">
        <v>494</v>
      </c>
      <c r="B23" s="4" t="s">
        <v>195</v>
      </c>
      <c r="C23" s="13"/>
      <c r="D23" s="13"/>
      <c r="E23" s="13"/>
      <c r="F23" s="13"/>
      <c r="G23" s="13" t="s">
        <v>160</v>
      </c>
      <c r="H23" s="13"/>
      <c r="I23" s="793" t="s">
        <v>495</v>
      </c>
      <c r="J23" s="794"/>
      <c r="K23" s="794"/>
      <c r="L23" s="794"/>
      <c r="M23" s="794"/>
      <c r="N23" s="794"/>
      <c r="O23" s="794"/>
      <c r="P23" s="794"/>
      <c r="Q23" s="172">
        <v>1</v>
      </c>
      <c r="R23" s="862">
        <v>1</v>
      </c>
      <c r="S23" s="862"/>
      <c r="T23" s="825">
        <v>1</v>
      </c>
      <c r="U23" s="795"/>
      <c r="V23" s="315"/>
      <c r="W23" s="377"/>
      <c r="X23" s="384"/>
      <c r="Y23" s="39">
        <v>11</v>
      </c>
      <c r="Z23" s="39" t="b">
        <v>1</v>
      </c>
      <c r="AA23" s="38" t="b">
        <v>0</v>
      </c>
    </row>
    <row r="24" spans="1:27" ht="19" customHeight="1" x14ac:dyDescent="0.15">
      <c r="A24" s="1" t="s">
        <v>496</v>
      </c>
      <c r="B24" s="4" t="s">
        <v>195</v>
      </c>
      <c r="C24" s="13"/>
      <c r="D24" s="13"/>
      <c r="E24" s="13"/>
      <c r="F24" s="13"/>
      <c r="G24" s="13" t="s">
        <v>160</v>
      </c>
      <c r="H24" s="13"/>
      <c r="I24" s="793" t="s">
        <v>497</v>
      </c>
      <c r="J24" s="794"/>
      <c r="K24" s="794"/>
      <c r="L24" s="794"/>
      <c r="M24" s="794"/>
      <c r="N24" s="794"/>
      <c r="O24" s="794"/>
      <c r="P24" s="794"/>
      <c r="Q24" s="172">
        <v>1</v>
      </c>
      <c r="R24" s="862">
        <v>1</v>
      </c>
      <c r="S24" s="862"/>
      <c r="T24" s="825">
        <v>0</v>
      </c>
      <c r="U24" s="795"/>
      <c r="V24" s="315"/>
      <c r="W24" s="377"/>
      <c r="X24" s="384"/>
      <c r="Y24" s="39">
        <v>11</v>
      </c>
      <c r="Z24" s="39" t="b">
        <v>1</v>
      </c>
      <c r="AA24" s="38" t="b">
        <v>0</v>
      </c>
    </row>
    <row r="25" spans="1:27" ht="29" customHeight="1" x14ac:dyDescent="0.15">
      <c r="A25" s="1" t="s">
        <v>498</v>
      </c>
      <c r="B25" s="4" t="s">
        <v>195</v>
      </c>
      <c r="C25" s="13"/>
      <c r="D25" s="13"/>
      <c r="E25" s="13"/>
      <c r="F25" s="13"/>
      <c r="G25" s="13" t="s">
        <v>160</v>
      </c>
      <c r="H25" s="13"/>
      <c r="I25" s="668" t="s">
        <v>499</v>
      </c>
      <c r="J25" s="669"/>
      <c r="K25" s="669"/>
      <c r="L25" s="669"/>
      <c r="M25" s="669"/>
      <c r="N25" s="669"/>
      <c r="O25" s="669"/>
      <c r="P25" s="669"/>
      <c r="Q25" s="172">
        <v>1</v>
      </c>
      <c r="R25" s="862">
        <v>1</v>
      </c>
      <c r="S25" s="862"/>
      <c r="T25" s="825">
        <v>0</v>
      </c>
      <c r="U25" s="795"/>
      <c r="V25" s="315"/>
      <c r="W25" s="377"/>
      <c r="X25" s="384"/>
      <c r="Y25" s="39">
        <v>11</v>
      </c>
      <c r="Z25" s="39" t="b">
        <v>1</v>
      </c>
      <c r="AA25" s="38" t="b">
        <v>0</v>
      </c>
    </row>
    <row r="26" spans="1:27" ht="41" customHeight="1" x14ac:dyDescent="0.15">
      <c r="A26" s="8" t="s">
        <v>500</v>
      </c>
      <c r="B26" s="4" t="s">
        <v>195</v>
      </c>
      <c r="C26" s="13"/>
      <c r="D26" s="13"/>
      <c r="E26" s="13"/>
      <c r="F26" s="13"/>
      <c r="G26" s="13" t="s">
        <v>160</v>
      </c>
      <c r="H26" s="13"/>
      <c r="I26" s="668" t="s">
        <v>501</v>
      </c>
      <c r="J26" s="669"/>
      <c r="K26" s="669"/>
      <c r="L26" s="669"/>
      <c r="M26" s="669"/>
      <c r="N26" s="669"/>
      <c r="O26" s="669"/>
      <c r="P26" s="669"/>
      <c r="Q26" s="172">
        <v>1</v>
      </c>
      <c r="R26" s="862">
        <v>1</v>
      </c>
      <c r="S26" s="862"/>
      <c r="T26" s="825">
        <v>1</v>
      </c>
      <c r="U26" s="795"/>
      <c r="V26" s="315" t="s">
        <v>33</v>
      </c>
      <c r="W26" s="377" t="s">
        <v>922</v>
      </c>
      <c r="X26" s="384"/>
      <c r="Y26" s="39">
        <v>11</v>
      </c>
      <c r="Z26" s="39" t="b">
        <v>1</v>
      </c>
      <c r="AA26" s="38" t="b">
        <v>0</v>
      </c>
    </row>
    <row r="27" spans="1:27" ht="12.75" customHeight="1" x14ac:dyDescent="0.15">
      <c r="A27" s="19" t="s">
        <v>923</v>
      </c>
      <c r="B27" s="19"/>
      <c r="C27" s="19"/>
      <c r="D27" s="19"/>
      <c r="E27" s="19"/>
      <c r="F27" s="19"/>
      <c r="G27" s="19"/>
      <c r="H27" s="19"/>
      <c r="I27" s="798" t="s">
        <v>924</v>
      </c>
      <c r="J27" s="798"/>
      <c r="K27" s="798"/>
      <c r="L27" s="798"/>
      <c r="M27" s="798"/>
      <c r="N27" s="798"/>
      <c r="O27" s="19"/>
      <c r="P27" s="19"/>
      <c r="Q27" s="180"/>
      <c r="R27" s="870"/>
      <c r="S27" s="864"/>
      <c r="T27" s="871"/>
      <c r="U27" s="866"/>
      <c r="V27" s="545"/>
      <c r="W27" s="395"/>
      <c r="X27" s="394"/>
      <c r="Y27" s="39"/>
      <c r="Z27" s="39"/>
    </row>
    <row r="28" spans="1:27" ht="41" customHeight="1" x14ac:dyDescent="0.15">
      <c r="A28" s="1" t="s">
        <v>502</v>
      </c>
      <c r="B28" s="4" t="s">
        <v>195</v>
      </c>
      <c r="C28" s="4"/>
      <c r="D28" s="13" t="s">
        <v>160</v>
      </c>
      <c r="E28" s="4"/>
      <c r="F28" s="4"/>
      <c r="G28" s="4"/>
      <c r="H28" s="13"/>
      <c r="I28" s="668" t="s">
        <v>925</v>
      </c>
      <c r="J28" s="669"/>
      <c r="K28" s="669"/>
      <c r="L28" s="669"/>
      <c r="M28" s="669"/>
      <c r="N28" s="669"/>
      <c r="O28" s="669"/>
      <c r="P28" s="669"/>
      <c r="Q28" s="172">
        <v>2</v>
      </c>
      <c r="R28" s="873">
        <v>2</v>
      </c>
      <c r="S28" s="873"/>
      <c r="T28" s="825">
        <v>0</v>
      </c>
      <c r="U28" s="795"/>
      <c r="V28" s="315"/>
      <c r="W28" s="377" t="s">
        <v>66</v>
      </c>
      <c r="X28" s="536" t="s">
        <v>66</v>
      </c>
      <c r="Y28" s="39">
        <v>11</v>
      </c>
      <c r="Z28" s="39" t="b">
        <v>1</v>
      </c>
      <c r="AA28" s="38" t="b">
        <v>0</v>
      </c>
    </row>
    <row r="29" spans="1:27" ht="54" customHeight="1" x14ac:dyDescent="0.15">
      <c r="A29" s="1" t="s">
        <v>504</v>
      </c>
      <c r="B29" s="4" t="s">
        <v>195</v>
      </c>
      <c r="C29" s="4"/>
      <c r="D29" s="13" t="s">
        <v>160</v>
      </c>
      <c r="E29" s="4"/>
      <c r="F29" s="4"/>
      <c r="G29" s="13"/>
      <c r="H29" s="13"/>
      <c r="I29" s="668" t="s">
        <v>505</v>
      </c>
      <c r="J29" s="669"/>
      <c r="K29" s="669"/>
      <c r="L29" s="669"/>
      <c r="M29" s="669"/>
      <c r="N29" s="669"/>
      <c r="O29" s="669"/>
      <c r="P29" s="669"/>
      <c r="Q29" s="172">
        <v>2</v>
      </c>
      <c r="R29" s="825"/>
      <c r="S29" s="825"/>
      <c r="T29" s="825"/>
      <c r="U29" s="795"/>
      <c r="V29" s="315"/>
      <c r="W29" s="377"/>
      <c r="X29" s="384"/>
      <c r="Y29" s="39">
        <v>11</v>
      </c>
      <c r="Z29" s="39" t="b">
        <v>1</v>
      </c>
      <c r="AA29" s="38" t="b">
        <v>0</v>
      </c>
    </row>
    <row r="30" spans="1:27" ht="54" customHeight="1" x14ac:dyDescent="0.15">
      <c r="A30" s="8" t="s">
        <v>506</v>
      </c>
      <c r="B30" s="4" t="s">
        <v>195</v>
      </c>
      <c r="C30" s="4"/>
      <c r="D30" s="13" t="s">
        <v>160</v>
      </c>
      <c r="E30" s="4"/>
      <c r="F30" s="4"/>
      <c r="G30" s="13"/>
      <c r="H30" s="13"/>
      <c r="I30" s="668" t="s">
        <v>507</v>
      </c>
      <c r="J30" s="669"/>
      <c r="K30" s="669"/>
      <c r="L30" s="669"/>
      <c r="M30" s="669"/>
      <c r="N30" s="669"/>
      <c r="O30" s="669"/>
      <c r="P30" s="669"/>
      <c r="Q30" s="172">
        <v>2</v>
      </c>
      <c r="R30" s="825"/>
      <c r="S30" s="825"/>
      <c r="T30" s="825"/>
      <c r="U30" s="795"/>
      <c r="V30" s="315"/>
      <c r="W30" s="377"/>
      <c r="X30" s="384"/>
      <c r="Y30" s="39">
        <v>11</v>
      </c>
      <c r="Z30" s="39" t="b">
        <v>1</v>
      </c>
      <c r="AA30" s="38" t="b">
        <v>0</v>
      </c>
    </row>
    <row r="31" spans="1:27" ht="12.75" customHeight="1" x14ac:dyDescent="0.15">
      <c r="A31" s="19" t="s">
        <v>926</v>
      </c>
      <c r="B31" s="19"/>
      <c r="C31" s="19"/>
      <c r="D31" s="19"/>
      <c r="E31" s="19"/>
      <c r="F31" s="19"/>
      <c r="G31" s="19"/>
      <c r="H31" s="19"/>
      <c r="I31" s="798" t="s">
        <v>831</v>
      </c>
      <c r="J31" s="798"/>
      <c r="K31" s="798"/>
      <c r="L31" s="798"/>
      <c r="M31" s="798"/>
      <c r="N31" s="798"/>
      <c r="O31" s="19"/>
      <c r="P31" s="19"/>
      <c r="Q31" s="180"/>
      <c r="R31" s="870"/>
      <c r="S31" s="864"/>
      <c r="T31" s="871"/>
      <c r="U31" s="866"/>
      <c r="V31" s="545"/>
      <c r="W31" s="395"/>
      <c r="X31" s="394"/>
      <c r="Y31" s="39"/>
      <c r="Z31" s="39"/>
    </row>
    <row r="32" spans="1:27" ht="31" customHeight="1" x14ac:dyDescent="0.15">
      <c r="A32" s="1" t="s">
        <v>508</v>
      </c>
      <c r="B32" s="4" t="s">
        <v>90</v>
      </c>
      <c r="C32" s="4"/>
      <c r="D32" s="13"/>
      <c r="E32" s="4"/>
      <c r="F32" s="4"/>
      <c r="G32" s="13" t="s">
        <v>160</v>
      </c>
      <c r="H32" s="13" t="s">
        <v>160</v>
      </c>
      <c r="I32" s="668" t="s">
        <v>509</v>
      </c>
      <c r="J32" s="669"/>
      <c r="K32" s="669"/>
      <c r="L32" s="669"/>
      <c r="M32" s="669"/>
      <c r="N32" s="669"/>
      <c r="O32" s="669"/>
      <c r="P32" s="669"/>
      <c r="Q32" s="172">
        <v>1</v>
      </c>
      <c r="R32" s="862"/>
      <c r="S32" s="862"/>
      <c r="T32" s="825"/>
      <c r="U32" s="795"/>
      <c r="V32" s="315"/>
      <c r="W32" s="377"/>
      <c r="X32" s="384"/>
      <c r="Y32" s="39">
        <v>11</v>
      </c>
      <c r="Z32" s="39" t="b">
        <v>1</v>
      </c>
      <c r="AA32" s="38" t="b">
        <v>0</v>
      </c>
    </row>
    <row r="33" spans="1:27" ht="19" customHeight="1" x14ac:dyDescent="0.15">
      <c r="A33" s="1" t="s">
        <v>510</v>
      </c>
      <c r="B33" s="4" t="s">
        <v>90</v>
      </c>
      <c r="C33" s="13" t="s">
        <v>160</v>
      </c>
      <c r="D33" s="13"/>
      <c r="E33" s="4"/>
      <c r="F33" s="4"/>
      <c r="G33" s="4"/>
      <c r="H33" s="13" t="s">
        <v>160</v>
      </c>
      <c r="I33" s="793" t="s">
        <v>511</v>
      </c>
      <c r="J33" s="794"/>
      <c r="K33" s="794"/>
      <c r="L33" s="794"/>
      <c r="M33" s="794"/>
      <c r="N33" s="794"/>
      <c r="O33" s="794"/>
      <c r="P33" s="794"/>
      <c r="Q33" s="172">
        <v>1</v>
      </c>
      <c r="R33" s="862"/>
      <c r="S33" s="862"/>
      <c r="T33" s="825"/>
      <c r="U33" s="795"/>
      <c r="V33" s="315"/>
      <c r="W33" s="377"/>
      <c r="X33" s="384"/>
      <c r="Y33" s="39">
        <v>11</v>
      </c>
      <c r="Z33" s="39" t="b">
        <v>1</v>
      </c>
      <c r="AA33" s="38" t="b">
        <v>0</v>
      </c>
    </row>
    <row r="34" spans="1:27" ht="19" customHeight="1" x14ac:dyDescent="0.15">
      <c r="A34" s="1" t="s">
        <v>512</v>
      </c>
      <c r="B34" s="4" t="s">
        <v>90</v>
      </c>
      <c r="C34" s="4"/>
      <c r="D34" s="13" t="s">
        <v>160</v>
      </c>
      <c r="E34" s="4"/>
      <c r="F34" s="4"/>
      <c r="G34" s="4"/>
      <c r="H34" s="13" t="s">
        <v>160</v>
      </c>
      <c r="I34" s="793" t="s">
        <v>513</v>
      </c>
      <c r="J34" s="794"/>
      <c r="K34" s="794"/>
      <c r="L34" s="794"/>
      <c r="M34" s="794"/>
      <c r="N34" s="794"/>
      <c r="O34" s="794"/>
      <c r="P34" s="794"/>
      <c r="Q34" s="172">
        <v>1</v>
      </c>
      <c r="R34" s="862"/>
      <c r="S34" s="862"/>
      <c r="T34" s="825"/>
      <c r="U34" s="795"/>
      <c r="V34" s="315"/>
      <c r="W34" s="377"/>
      <c r="X34" s="384"/>
      <c r="Y34" s="39">
        <v>11</v>
      </c>
      <c r="Z34" s="39" t="b">
        <v>1</v>
      </c>
      <c r="AA34" s="38" t="b">
        <v>0</v>
      </c>
    </row>
    <row r="35" spans="1:27" ht="19" customHeight="1" thickBot="1" x14ac:dyDescent="0.2">
      <c r="A35" s="1" t="s">
        <v>514</v>
      </c>
      <c r="B35" s="4" t="s">
        <v>90</v>
      </c>
      <c r="C35" s="4"/>
      <c r="D35" s="13"/>
      <c r="E35" s="4"/>
      <c r="F35" s="4"/>
      <c r="G35" s="13"/>
      <c r="H35" s="13" t="s">
        <v>160</v>
      </c>
      <c r="I35" s="793" t="s">
        <v>515</v>
      </c>
      <c r="J35" s="794"/>
      <c r="K35" s="794"/>
      <c r="L35" s="794"/>
      <c r="M35" s="794"/>
      <c r="N35" s="794"/>
      <c r="O35" s="794"/>
      <c r="P35" s="794"/>
      <c r="Q35" s="171">
        <v>1</v>
      </c>
      <c r="R35" s="857"/>
      <c r="S35" s="858"/>
      <c r="T35" s="857"/>
      <c r="U35" s="872"/>
      <c r="V35" s="316"/>
      <c r="W35" s="188"/>
      <c r="X35" s="189"/>
      <c r="Y35" s="39">
        <v>11</v>
      </c>
      <c r="Z35" s="39" t="b">
        <v>1</v>
      </c>
      <c r="AA35" s="38" t="b">
        <v>0</v>
      </c>
    </row>
    <row r="36" spans="1:27" ht="12.75" customHeight="1" x14ac:dyDescent="0.15">
      <c r="A36" s="802"/>
      <c r="B36" s="802"/>
      <c r="C36" s="802"/>
      <c r="D36" s="802"/>
      <c r="E36" s="802"/>
      <c r="F36" s="802"/>
      <c r="G36" s="802"/>
      <c r="H36" s="802"/>
      <c r="I36" s="802"/>
      <c r="J36" s="802"/>
      <c r="K36" s="802"/>
      <c r="L36" s="802"/>
      <c r="M36" s="802"/>
      <c r="N36" s="802"/>
      <c r="O36" s="802"/>
      <c r="P36" s="802"/>
      <c r="Q36" s="802"/>
      <c r="R36" s="802"/>
      <c r="S36" s="802"/>
      <c r="T36" s="802"/>
      <c r="U36" s="802"/>
    </row>
    <row r="37" spans="1:27" x14ac:dyDescent="0.15">
      <c r="B37" s="5" t="s">
        <v>85</v>
      </c>
      <c r="C37" s="690" t="s">
        <v>651</v>
      </c>
      <c r="D37" s="691"/>
      <c r="E37" s="691"/>
      <c r="F37" s="691"/>
      <c r="G37" s="691"/>
      <c r="H37" s="691"/>
      <c r="I37" s="3"/>
      <c r="K37" s="671" t="s">
        <v>746</v>
      </c>
      <c r="L37" s="671"/>
      <c r="M37" s="671"/>
      <c r="N37" s="671"/>
      <c r="O37" s="671"/>
      <c r="P37" s="671"/>
      <c r="Q37" s="42">
        <f>SUM(Q10:Q35)</f>
        <v>24</v>
      </c>
    </row>
    <row r="38" spans="1:27" x14ac:dyDescent="0.15">
      <c r="B38" s="5" t="s">
        <v>195</v>
      </c>
      <c r="C38" s="690" t="s">
        <v>654</v>
      </c>
      <c r="D38" s="691"/>
      <c r="E38" s="691"/>
      <c r="F38" s="691"/>
      <c r="G38" s="691"/>
      <c r="H38" s="691"/>
      <c r="I38" s="3"/>
    </row>
    <row r="39" spans="1:27" x14ac:dyDescent="0.15">
      <c r="B39" s="5" t="s">
        <v>90</v>
      </c>
      <c r="C39" s="690" t="s">
        <v>657</v>
      </c>
      <c r="D39" s="691"/>
      <c r="E39" s="691"/>
      <c r="F39" s="691"/>
      <c r="G39" s="691"/>
      <c r="H39" s="691"/>
      <c r="I39" s="3"/>
      <c r="L39" s="671" t="s">
        <v>747</v>
      </c>
      <c r="M39" s="671"/>
      <c r="N39" s="671"/>
      <c r="O39" s="671"/>
      <c r="P39" s="671"/>
      <c r="Q39" s="671"/>
      <c r="R39" s="679">
        <f>SUM(R10:S35)</f>
        <v>16</v>
      </c>
      <c r="S39" s="679"/>
    </row>
    <row r="41" spans="1:27" x14ac:dyDescent="0.15">
      <c r="M41" s="671" t="s">
        <v>748</v>
      </c>
      <c r="N41" s="671"/>
      <c r="O41" s="671"/>
      <c r="P41" s="671"/>
      <c r="Q41" s="671"/>
      <c r="R41" s="671"/>
      <c r="S41" s="671"/>
      <c r="T41" s="679">
        <f>SUM(T10:U35)</f>
        <v>5</v>
      </c>
      <c r="U41" s="679"/>
    </row>
    <row r="43" spans="1:27" x14ac:dyDescent="0.15">
      <c r="J43" s="630" t="s">
        <v>750</v>
      </c>
      <c r="K43" s="630"/>
      <c r="L43" s="630"/>
      <c r="M43" s="671" t="s">
        <v>110</v>
      </c>
      <c r="N43" s="671"/>
      <c r="O43" s="671"/>
      <c r="P43" s="671"/>
      <c r="Q43" s="671"/>
      <c r="R43" s="671"/>
      <c r="S43" s="671"/>
      <c r="T43" s="806">
        <f>T41/R39</f>
        <v>0.3125</v>
      </c>
      <c r="U43" s="789"/>
    </row>
    <row r="44" spans="1:27" x14ac:dyDescent="0.15">
      <c r="J44" s="808" t="s">
        <v>927</v>
      </c>
      <c r="K44" s="808"/>
      <c r="L44" s="808"/>
      <c r="M44" s="808"/>
    </row>
  </sheetData>
  <sheetProtection algorithmName="SHA-512" hashValue="UC7Ryna/wBpsiMUc/4c54NDldGWfgo/963LpG5hN1ac9VLTDp5upHcsLwt7vNfk6zvzI8POZBQnk77FsIQ3GAw==" saltValue="OLXpoQr3Qean3ws8jviFBw==" spinCount="100000" sheet="1" selectLockedCells="1"/>
  <mergeCells count="101">
    <mergeCell ref="I28:P28"/>
    <mergeCell ref="I30:P30"/>
    <mergeCell ref="R30:S30"/>
    <mergeCell ref="I29:P29"/>
    <mergeCell ref="R29:S29"/>
    <mergeCell ref="T29:U29"/>
    <mergeCell ref="I31:N31"/>
    <mergeCell ref="I32:P32"/>
    <mergeCell ref="R32:S32"/>
    <mergeCell ref="R28:S28"/>
    <mergeCell ref="R31:S31"/>
    <mergeCell ref="T31:U31"/>
    <mergeCell ref="T32:U32"/>
    <mergeCell ref="T28:U28"/>
    <mergeCell ref="T30:U30"/>
    <mergeCell ref="I34:P34"/>
    <mergeCell ref="M43:S43"/>
    <mergeCell ref="J43:L43"/>
    <mergeCell ref="T41:U41"/>
    <mergeCell ref="T35:U35"/>
    <mergeCell ref="R34:S34"/>
    <mergeCell ref="T43:U43"/>
    <mergeCell ref="I16:P16"/>
    <mergeCell ref="J44:M44"/>
    <mergeCell ref="I33:P33"/>
    <mergeCell ref="R33:S33"/>
    <mergeCell ref="R39:S39"/>
    <mergeCell ref="M41:S41"/>
    <mergeCell ref="A36:U36"/>
    <mergeCell ref="T33:U33"/>
    <mergeCell ref="T34:U34"/>
    <mergeCell ref="C37:H37"/>
    <mergeCell ref="K37:P37"/>
    <mergeCell ref="C38:H38"/>
    <mergeCell ref="C39:H39"/>
    <mergeCell ref="L39:Q39"/>
    <mergeCell ref="I35:P35"/>
    <mergeCell ref="R35:S35"/>
    <mergeCell ref="I23:P23"/>
    <mergeCell ref="R22:S22"/>
    <mergeCell ref="T22:U22"/>
    <mergeCell ref="R23:S23"/>
    <mergeCell ref="T23:U23"/>
    <mergeCell ref="I22:N22"/>
    <mergeCell ref="I20:P20"/>
    <mergeCell ref="R20:S20"/>
    <mergeCell ref="T20:U20"/>
    <mergeCell ref="I21:P21"/>
    <mergeCell ref="R21:S21"/>
    <mergeCell ref="T21:U21"/>
    <mergeCell ref="I27:N27"/>
    <mergeCell ref="I24:P24"/>
    <mergeCell ref="R24:S24"/>
    <mergeCell ref="T24:U24"/>
    <mergeCell ref="I26:P26"/>
    <mergeCell ref="R26:S26"/>
    <mergeCell ref="T26:U26"/>
    <mergeCell ref="I25:P25"/>
    <mergeCell ref="R25:S25"/>
    <mergeCell ref="T25:U25"/>
    <mergeCell ref="R27:S27"/>
    <mergeCell ref="T27:U27"/>
    <mergeCell ref="A1:U1"/>
    <mergeCell ref="A2:U2"/>
    <mergeCell ref="A3:O3"/>
    <mergeCell ref="R6:S6"/>
    <mergeCell ref="T6:U6"/>
    <mergeCell ref="R7:S7"/>
    <mergeCell ref="T7:U7"/>
    <mergeCell ref="I11:P11"/>
    <mergeCell ref="R11:S11"/>
    <mergeCell ref="T11:U11"/>
    <mergeCell ref="T10:U10"/>
    <mergeCell ref="R8:S8"/>
    <mergeCell ref="T8:U8"/>
    <mergeCell ref="I9:N9"/>
    <mergeCell ref="I10:P10"/>
    <mergeCell ref="R10:S10"/>
    <mergeCell ref="I12:P12"/>
    <mergeCell ref="R12:S12"/>
    <mergeCell ref="T12:U12"/>
    <mergeCell ref="T13:U13"/>
    <mergeCell ref="I19:P19"/>
    <mergeCell ref="R19:S19"/>
    <mergeCell ref="T19:U19"/>
    <mergeCell ref="I18:P18"/>
    <mergeCell ref="R18:S18"/>
    <mergeCell ref="R16:S16"/>
    <mergeCell ref="T16:U16"/>
    <mergeCell ref="I14:P14"/>
    <mergeCell ref="R14:S14"/>
    <mergeCell ref="I13:P13"/>
    <mergeCell ref="R13:S13"/>
    <mergeCell ref="T18:U18"/>
    <mergeCell ref="I17:N17"/>
    <mergeCell ref="T14:U14"/>
    <mergeCell ref="I15:P15"/>
    <mergeCell ref="R15:S15"/>
    <mergeCell ref="T15:U15"/>
    <mergeCell ref="R17:S17"/>
    <mergeCell ref="T17:U17"/>
  </mergeCells>
  <phoneticPr fontId="0" type="noConversion"/>
  <dataValidations count="3">
    <dataValidation type="list" allowBlank="1" showInputMessage="1" showErrorMessage="1" sqref="R10:U14 R16:U16 R18:U21 R23:U26 R32:U35" xr:uid="{DF502BC1-1A69-F143-82FD-4D8F4AE75A70}">
      <formula1>$AC$1:$AC$2</formula1>
    </dataValidation>
    <dataValidation type="list" allowBlank="1" showInputMessage="1" showErrorMessage="1" sqref="T28:U28" xr:uid="{F7BD06A3-6C5D-484A-82C7-3E6FE2AA18F8}">
      <formula1>$AE$1:$AE$2</formula1>
    </dataValidation>
    <dataValidation type="list" allowBlank="1" showInputMessage="1" showErrorMessage="1" sqref="R29:U30" xr:uid="{005E8060-53C0-B145-ABE4-7161696A3573}">
      <formula1>$Z$1:$Z$3</formula1>
    </dataValidation>
  </dataValidations>
  <pageMargins left="0.5" right="0.5" top="0.5" bottom="0.5" header="0.5" footer="0.5"/>
  <pageSetup orientation="landscape" r:id="rId1"/>
  <headerFooter alignWithMargins="0"/>
  <rowBreaks count="1" manualBreakCount="1">
    <brk id="30"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B9BC3A-8F34-5C47-A90A-4597C0A27B84}">
          <x14:formula1>
            <xm:f>Introduction!$G$28:$G$46</xm:f>
          </x14:formula1>
          <xm:sqref>V10:V14 V16 V18:V21 V23:V26 V28:V30 V32:V35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AG30"/>
  <sheetViews>
    <sheetView zoomScaleNormal="100" workbookViewId="0">
      <pane xSplit="23" ySplit="8" topLeftCell="X12" activePane="bottomRight" state="frozen"/>
      <selection pane="topRight" activeCell="AE4" sqref="AE4"/>
      <selection pane="bottomLeft" activeCell="AE4" sqref="AE4"/>
      <selection pane="bottomRight" activeCell="R21" sqref="R21:U21"/>
    </sheetView>
  </sheetViews>
  <sheetFormatPr baseColWidth="10" defaultColWidth="8.83203125" defaultRowHeight="13" x14ac:dyDescent="0.15"/>
  <cols>
    <col min="1" max="1" width="4" customWidth="1"/>
    <col min="2" max="2" width="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7.83203125" customWidth="1"/>
    <col min="25" max="25" width="3.6640625" style="38" hidden="1" customWidth="1"/>
    <col min="26" max="29" width="9.1640625" style="38" hidden="1" customWidth="1"/>
    <col min="30" max="30" width="11.5" style="38" hidden="1" customWidth="1"/>
    <col min="31" max="31" width="0" style="38" hidden="1" customWidth="1"/>
    <col min="32" max="33" width="0" hidden="1" customWidth="1"/>
  </cols>
  <sheetData>
    <row r="1" spans="1:33" ht="18" x14ac:dyDescent="0.2">
      <c r="A1" s="807" t="s">
        <v>928</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F1" s="38">
        <v>0</v>
      </c>
      <c r="AG1" s="38">
        <v>0</v>
      </c>
    </row>
    <row r="2" spans="1:33" ht="25" customHeight="1" x14ac:dyDescent="0.15">
      <c r="A2" s="649" t="s">
        <v>929</v>
      </c>
      <c r="B2" s="649"/>
      <c r="C2" s="649"/>
      <c r="D2" s="649"/>
      <c r="E2" s="649"/>
      <c r="F2" s="649"/>
      <c r="G2" s="649"/>
      <c r="H2" s="649"/>
      <c r="I2" s="649"/>
      <c r="J2" s="649"/>
      <c r="K2" s="649"/>
      <c r="L2" s="649"/>
      <c r="M2" s="649"/>
      <c r="N2" s="649"/>
      <c r="O2" s="649"/>
      <c r="P2" s="649"/>
      <c r="Q2" s="649"/>
      <c r="R2" s="649"/>
      <c r="S2" s="649"/>
      <c r="T2" s="649"/>
      <c r="U2" s="649"/>
      <c r="V2" s="31" t="str">
        <f>Introduction!B6</f>
        <v>Revised 12-26-24</v>
      </c>
      <c r="Z2" s="38">
        <v>1</v>
      </c>
      <c r="AA2" s="38">
        <v>1</v>
      </c>
      <c r="AB2" s="38">
        <v>1</v>
      </c>
      <c r="AC2" s="38">
        <v>1</v>
      </c>
      <c r="AD2" s="38">
        <v>3</v>
      </c>
      <c r="AF2" s="38">
        <v>1</v>
      </c>
      <c r="AG2" s="38">
        <v>2</v>
      </c>
    </row>
    <row r="3" spans="1:33" x14ac:dyDescent="0.15">
      <c r="A3" s="808"/>
      <c r="B3" s="808"/>
      <c r="C3" s="808"/>
      <c r="D3" s="808"/>
      <c r="E3" s="808"/>
      <c r="F3" s="808"/>
      <c r="G3" s="808"/>
      <c r="H3" s="808"/>
      <c r="I3" s="808"/>
      <c r="J3" s="808"/>
      <c r="K3" s="808"/>
      <c r="L3" s="808"/>
      <c r="M3" s="808"/>
      <c r="N3" s="808"/>
      <c r="O3" s="808"/>
      <c r="P3" s="8"/>
      <c r="Q3" s="8"/>
      <c r="R3" s="1"/>
      <c r="S3" s="1"/>
      <c r="T3" s="1"/>
      <c r="U3" s="1"/>
      <c r="Z3" s="38">
        <v>2</v>
      </c>
      <c r="AA3" s="38">
        <v>2</v>
      </c>
      <c r="AB3" s="38">
        <v>2</v>
      </c>
      <c r="AC3" s="38">
        <v>2</v>
      </c>
      <c r="AD3" s="38">
        <v>4</v>
      </c>
    </row>
    <row r="4" spans="1:33" x14ac:dyDescent="0.15">
      <c r="A4" s="8"/>
      <c r="B4" s="8"/>
      <c r="C4" s="8"/>
      <c r="D4" s="8"/>
      <c r="E4" s="8"/>
      <c r="F4" s="8"/>
      <c r="G4" s="8"/>
      <c r="H4" s="8"/>
      <c r="I4" s="8"/>
      <c r="J4" s="8"/>
      <c r="K4" s="8"/>
      <c r="L4" s="8"/>
      <c r="M4" s="8"/>
      <c r="N4" s="8"/>
      <c r="O4" s="8"/>
      <c r="P4" s="8"/>
      <c r="Q4" s="8"/>
      <c r="R4" s="1"/>
      <c r="S4" s="1"/>
      <c r="T4" s="1"/>
      <c r="U4" s="1"/>
      <c r="Z4" s="38">
        <v>3</v>
      </c>
      <c r="AA4" s="38">
        <v>3</v>
      </c>
      <c r="AB4" s="38">
        <v>3</v>
      </c>
      <c r="AD4" s="38">
        <v>5</v>
      </c>
    </row>
    <row r="5" spans="1:33" ht="14" thickBot="1" x14ac:dyDescent="0.2">
      <c r="A5" s="8"/>
      <c r="B5" s="8"/>
      <c r="C5" s="8"/>
      <c r="D5" s="8"/>
      <c r="E5" s="8"/>
      <c r="F5" s="8"/>
      <c r="G5" s="8"/>
      <c r="H5" s="8"/>
      <c r="I5" s="8"/>
      <c r="J5" s="8"/>
      <c r="K5" s="8"/>
      <c r="L5" s="8"/>
      <c r="M5" s="8"/>
      <c r="N5" s="8"/>
      <c r="O5" s="8"/>
      <c r="P5" s="8"/>
      <c r="Q5" s="200"/>
      <c r="R5" s="81"/>
      <c r="S5" s="81"/>
      <c r="T5" s="81"/>
      <c r="U5" s="81"/>
      <c r="Z5" s="38">
        <v>4</v>
      </c>
      <c r="AA5" s="38">
        <v>4</v>
      </c>
      <c r="AB5" s="38">
        <v>4</v>
      </c>
      <c r="AD5" s="38">
        <v>6</v>
      </c>
    </row>
    <row r="6" spans="1:33" ht="16" thickBot="1" x14ac:dyDescent="0.2">
      <c r="A6" s="1"/>
      <c r="B6" s="6"/>
      <c r="C6" s="1"/>
      <c r="D6" s="1"/>
      <c r="E6" s="1"/>
      <c r="F6" s="1"/>
      <c r="G6" s="1"/>
      <c r="H6" s="1"/>
      <c r="I6" s="1"/>
      <c r="J6" s="1"/>
      <c r="K6" s="1"/>
      <c r="L6" s="1"/>
      <c r="M6" s="1"/>
      <c r="N6" s="1"/>
      <c r="O6" s="1"/>
      <c r="P6" s="1"/>
      <c r="Q6" s="147" t="s">
        <v>757</v>
      </c>
      <c r="R6" s="876" t="s">
        <v>757</v>
      </c>
      <c r="S6" s="877"/>
      <c r="T6" s="878" t="s">
        <v>758</v>
      </c>
      <c r="U6" s="810"/>
      <c r="Z6" s="38">
        <v>5</v>
      </c>
      <c r="AA6" s="38">
        <v>5</v>
      </c>
      <c r="AB6" s="38">
        <v>5</v>
      </c>
      <c r="AD6" s="38">
        <v>7</v>
      </c>
    </row>
    <row r="7" spans="1:33" ht="15" x14ac:dyDescent="0.15">
      <c r="A7" s="1"/>
      <c r="B7" s="6"/>
      <c r="C7" s="1"/>
      <c r="D7" s="1"/>
      <c r="E7" s="1"/>
      <c r="F7" s="1"/>
      <c r="G7" s="1"/>
      <c r="H7" s="1"/>
      <c r="I7" s="1"/>
      <c r="J7" s="1"/>
      <c r="K7" s="1"/>
      <c r="L7" s="1"/>
      <c r="M7" s="1"/>
      <c r="N7" s="1"/>
      <c r="O7" s="1"/>
      <c r="P7" s="1"/>
      <c r="Q7" s="148" t="s">
        <v>759</v>
      </c>
      <c r="R7" s="874" t="s">
        <v>760</v>
      </c>
      <c r="S7" s="875"/>
      <c r="T7" s="852" t="s">
        <v>761</v>
      </c>
      <c r="U7" s="812"/>
      <c r="V7" s="147" t="s">
        <v>151</v>
      </c>
      <c r="W7" s="209" t="s">
        <v>152</v>
      </c>
      <c r="X7" s="141"/>
      <c r="AA7" s="38">
        <v>6</v>
      </c>
      <c r="AB7" s="38">
        <v>6</v>
      </c>
      <c r="AD7" s="38">
        <v>8</v>
      </c>
    </row>
    <row r="8" spans="1:33" ht="16" thickBot="1" x14ac:dyDescent="0.2">
      <c r="A8" s="7" t="s">
        <v>153</v>
      </c>
      <c r="B8" s="3"/>
      <c r="C8" s="11" t="s">
        <v>154</v>
      </c>
      <c r="D8" s="11" t="s">
        <v>155</v>
      </c>
      <c r="E8" s="11" t="s">
        <v>155</v>
      </c>
      <c r="F8" s="11" t="s">
        <v>96</v>
      </c>
      <c r="G8" s="11" t="s">
        <v>156</v>
      </c>
      <c r="H8" s="11" t="s">
        <v>82</v>
      </c>
      <c r="I8" s="2" t="s">
        <v>157</v>
      </c>
      <c r="J8" s="2"/>
      <c r="K8" s="2"/>
      <c r="L8" s="2"/>
      <c r="M8" s="2"/>
      <c r="N8" s="2"/>
      <c r="O8" s="2"/>
      <c r="P8" s="2"/>
      <c r="Q8" s="149" t="s">
        <v>761</v>
      </c>
      <c r="R8" s="879" t="s">
        <v>761</v>
      </c>
      <c r="S8" s="880"/>
      <c r="T8" s="853" t="s">
        <v>762</v>
      </c>
      <c r="U8" s="814"/>
      <c r="V8" s="149" t="s">
        <v>158</v>
      </c>
      <c r="W8" s="215" t="s">
        <v>158</v>
      </c>
      <c r="X8" s="143" t="s">
        <v>763</v>
      </c>
      <c r="AB8" s="38">
        <v>7</v>
      </c>
      <c r="AD8" s="38">
        <v>9</v>
      </c>
    </row>
    <row r="9" spans="1:33" x14ac:dyDescent="0.15">
      <c r="A9" s="19" t="s">
        <v>930</v>
      </c>
      <c r="B9" s="19"/>
      <c r="C9" s="19"/>
      <c r="D9" s="19"/>
      <c r="E9" s="19"/>
      <c r="F9" s="19"/>
      <c r="G9" s="19"/>
      <c r="H9" s="19"/>
      <c r="I9" s="798" t="s">
        <v>931</v>
      </c>
      <c r="J9" s="798"/>
      <c r="K9" s="798"/>
      <c r="L9" s="798"/>
      <c r="M9" s="798"/>
      <c r="N9" s="798"/>
      <c r="O9" s="19"/>
      <c r="P9" s="19"/>
      <c r="Q9" s="220"/>
      <c r="R9" s="221"/>
      <c r="S9" s="222"/>
      <c r="T9" s="221"/>
      <c r="U9" s="223"/>
      <c r="V9" s="224"/>
      <c r="W9" s="225"/>
      <c r="X9" s="226"/>
      <c r="AB9" s="38">
        <v>8</v>
      </c>
      <c r="AD9" s="38">
        <v>10</v>
      </c>
    </row>
    <row r="10" spans="1:33" ht="42" customHeight="1" x14ac:dyDescent="0.15">
      <c r="A10" s="1" t="s">
        <v>516</v>
      </c>
      <c r="B10" s="12" t="s">
        <v>85</v>
      </c>
      <c r="C10" s="13"/>
      <c r="D10" s="4"/>
      <c r="E10" s="4"/>
      <c r="F10" s="13" t="s">
        <v>160</v>
      </c>
      <c r="G10" s="13" t="s">
        <v>160</v>
      </c>
      <c r="H10" s="13" t="s">
        <v>160</v>
      </c>
      <c r="I10" s="668" t="s">
        <v>517</v>
      </c>
      <c r="J10" s="650"/>
      <c r="K10" s="650"/>
      <c r="L10" s="650"/>
      <c r="M10" s="650"/>
      <c r="N10" s="650"/>
      <c r="O10" s="650"/>
      <c r="P10" s="650"/>
      <c r="Q10" s="169">
        <v>1</v>
      </c>
      <c r="R10" s="795">
        <v>1</v>
      </c>
      <c r="S10" s="796"/>
      <c r="T10" s="795">
        <v>1</v>
      </c>
      <c r="U10" s="797"/>
      <c r="V10" s="399" t="s">
        <v>33</v>
      </c>
      <c r="W10" s="400" t="s">
        <v>932</v>
      </c>
      <c r="X10" s="401"/>
      <c r="Y10" s="39">
        <v>12</v>
      </c>
      <c r="Z10" s="39" t="b">
        <v>1</v>
      </c>
      <c r="AA10" s="38" t="b">
        <v>1</v>
      </c>
      <c r="AB10" s="38">
        <v>9</v>
      </c>
      <c r="AD10" s="38">
        <v>11</v>
      </c>
    </row>
    <row r="11" spans="1:33" ht="21" customHeight="1" x14ac:dyDescent="0.15">
      <c r="A11" s="1" t="s">
        <v>518</v>
      </c>
      <c r="B11" s="12" t="s">
        <v>85</v>
      </c>
      <c r="C11" s="13"/>
      <c r="D11" s="4"/>
      <c r="E11" s="4"/>
      <c r="F11" s="13" t="s">
        <v>160</v>
      </c>
      <c r="G11" s="4"/>
      <c r="H11" s="4"/>
      <c r="I11" s="793" t="s">
        <v>519</v>
      </c>
      <c r="J11" s="641"/>
      <c r="K11" s="641"/>
      <c r="L11" s="641"/>
      <c r="M11" s="641"/>
      <c r="N11" s="641"/>
      <c r="O11" s="641"/>
      <c r="P11" s="641"/>
      <c r="Q11" s="169">
        <v>1</v>
      </c>
      <c r="R11" s="795">
        <v>1</v>
      </c>
      <c r="S11" s="796"/>
      <c r="T11" s="795">
        <v>1</v>
      </c>
      <c r="U11" s="881"/>
      <c r="V11" s="389" t="s">
        <v>33</v>
      </c>
      <c r="W11" s="377" t="s">
        <v>806</v>
      </c>
      <c r="X11" s="480"/>
      <c r="Y11" s="39">
        <v>12</v>
      </c>
      <c r="Z11" s="39" t="b">
        <v>1</v>
      </c>
      <c r="AA11" s="38" t="b">
        <v>1</v>
      </c>
      <c r="AB11" s="38">
        <v>9</v>
      </c>
      <c r="AD11" s="38">
        <v>11</v>
      </c>
    </row>
    <row r="12" spans="1:33" ht="21" customHeight="1" x14ac:dyDescent="0.15">
      <c r="A12" s="1" t="s">
        <v>520</v>
      </c>
      <c r="B12" s="12" t="s">
        <v>85</v>
      </c>
      <c r="C12" s="13" t="s">
        <v>160</v>
      </c>
      <c r="D12" s="4"/>
      <c r="E12" s="4"/>
      <c r="F12" s="13" t="s">
        <v>160</v>
      </c>
      <c r="G12" s="4"/>
      <c r="H12" s="4"/>
      <c r="I12" s="793" t="s">
        <v>521</v>
      </c>
      <c r="J12" s="641"/>
      <c r="K12" s="641"/>
      <c r="L12" s="641"/>
      <c r="M12" s="641"/>
      <c r="N12" s="641"/>
      <c r="O12" s="641"/>
      <c r="P12" s="641"/>
      <c r="Q12" s="169">
        <v>2</v>
      </c>
      <c r="R12" s="795"/>
      <c r="S12" s="796"/>
      <c r="T12" s="795"/>
      <c r="U12" s="881"/>
      <c r="V12" s="483"/>
      <c r="W12" s="481"/>
      <c r="X12" s="480"/>
      <c r="Y12" s="39">
        <v>12</v>
      </c>
      <c r="Z12" s="39" t="b">
        <v>1</v>
      </c>
      <c r="AA12" s="38" t="b">
        <v>0</v>
      </c>
      <c r="AB12" s="38">
        <v>9</v>
      </c>
      <c r="AD12" s="38">
        <v>11</v>
      </c>
    </row>
    <row r="13" spans="1:33" ht="29" customHeight="1" x14ac:dyDescent="0.15">
      <c r="A13" s="1" t="s">
        <v>522</v>
      </c>
      <c r="B13" s="12" t="s">
        <v>85</v>
      </c>
      <c r="C13" s="13"/>
      <c r="D13" s="13" t="s">
        <v>160</v>
      </c>
      <c r="E13" s="4"/>
      <c r="F13" s="4"/>
      <c r="G13" s="13" t="s">
        <v>160</v>
      </c>
      <c r="H13" s="13" t="s">
        <v>160</v>
      </c>
      <c r="I13" s="668" t="s">
        <v>523</v>
      </c>
      <c r="J13" s="650"/>
      <c r="K13" s="650"/>
      <c r="L13" s="650"/>
      <c r="M13" s="650"/>
      <c r="N13" s="650"/>
      <c r="O13" s="650"/>
      <c r="P13" s="650"/>
      <c r="Q13" s="169">
        <v>1</v>
      </c>
      <c r="R13" s="795"/>
      <c r="S13" s="796"/>
      <c r="T13" s="795"/>
      <c r="U13" s="881"/>
      <c r="V13" s="389"/>
      <c r="W13" s="486"/>
      <c r="X13" s="480"/>
      <c r="Y13" s="39">
        <v>12</v>
      </c>
      <c r="Z13" s="39" t="b">
        <v>1</v>
      </c>
      <c r="AA13" s="38">
        <v>1</v>
      </c>
      <c r="AB13" s="38">
        <v>9</v>
      </c>
      <c r="AD13" s="38">
        <v>11</v>
      </c>
    </row>
    <row r="14" spans="1:33" ht="38" customHeight="1" x14ac:dyDescent="0.15">
      <c r="A14" s="1" t="s">
        <v>524</v>
      </c>
      <c r="B14" s="12" t="s">
        <v>85</v>
      </c>
      <c r="C14" s="13"/>
      <c r="D14" s="13" t="s">
        <v>160</v>
      </c>
      <c r="E14" s="4"/>
      <c r="F14" s="4"/>
      <c r="G14" s="4"/>
      <c r="H14" s="13" t="s">
        <v>160</v>
      </c>
      <c r="I14" s="668" t="s">
        <v>525</v>
      </c>
      <c r="J14" s="650"/>
      <c r="K14" s="650"/>
      <c r="L14" s="650"/>
      <c r="M14" s="650"/>
      <c r="N14" s="650"/>
      <c r="O14" s="650"/>
      <c r="P14" s="650"/>
      <c r="Q14" s="169">
        <v>1</v>
      </c>
      <c r="R14" s="795"/>
      <c r="S14" s="796"/>
      <c r="T14" s="795"/>
      <c r="U14" s="881"/>
      <c r="V14" s="389"/>
      <c r="W14" s="486"/>
      <c r="X14" s="485"/>
      <c r="Y14" s="39">
        <v>12</v>
      </c>
      <c r="Z14" s="39" t="b">
        <v>1</v>
      </c>
      <c r="AA14" s="38">
        <v>1</v>
      </c>
      <c r="AB14" s="38">
        <v>9</v>
      </c>
      <c r="AD14" s="38">
        <v>11</v>
      </c>
    </row>
    <row r="15" spans="1:33" ht="21" customHeight="1" x14ac:dyDescent="0.15">
      <c r="A15" s="1" t="s">
        <v>526</v>
      </c>
      <c r="B15" s="12" t="s">
        <v>85</v>
      </c>
      <c r="C15" s="13" t="s">
        <v>160</v>
      </c>
      <c r="D15" s="4"/>
      <c r="E15" s="4"/>
      <c r="F15" s="4"/>
      <c r="G15" s="13" t="s">
        <v>160</v>
      </c>
      <c r="H15" s="4"/>
      <c r="I15" s="793" t="s">
        <v>527</v>
      </c>
      <c r="J15" s="641"/>
      <c r="K15" s="641"/>
      <c r="L15" s="641"/>
      <c r="M15" s="641"/>
      <c r="N15" s="641"/>
      <c r="O15" s="641"/>
      <c r="P15" s="641"/>
      <c r="Q15" s="169">
        <v>1</v>
      </c>
      <c r="R15" s="795"/>
      <c r="S15" s="796"/>
      <c r="T15" s="795"/>
      <c r="U15" s="881"/>
      <c r="V15" s="389"/>
      <c r="W15" s="486"/>
      <c r="X15" s="480"/>
      <c r="Y15" s="39">
        <v>12</v>
      </c>
      <c r="Z15" s="39" t="b">
        <v>1</v>
      </c>
      <c r="AA15" s="38" t="b">
        <v>0</v>
      </c>
      <c r="AB15" s="38">
        <v>9</v>
      </c>
      <c r="AD15" s="38">
        <v>11</v>
      </c>
    </row>
    <row r="16" spans="1:33" ht="28" customHeight="1" x14ac:dyDescent="0.15">
      <c r="A16" s="1" t="s">
        <v>528</v>
      </c>
      <c r="B16" s="12" t="s">
        <v>85</v>
      </c>
      <c r="C16" s="13"/>
      <c r="D16" s="13" t="s">
        <v>160</v>
      </c>
      <c r="E16" s="4"/>
      <c r="F16" s="4"/>
      <c r="G16" s="4"/>
      <c r="H16" s="13" t="s">
        <v>160</v>
      </c>
      <c r="I16" s="668" t="s">
        <v>529</v>
      </c>
      <c r="J16" s="650"/>
      <c r="K16" s="650"/>
      <c r="L16" s="650"/>
      <c r="M16" s="650"/>
      <c r="N16" s="650"/>
      <c r="O16" s="650"/>
      <c r="P16" s="650"/>
      <c r="Q16" s="169">
        <v>1</v>
      </c>
      <c r="R16" s="795"/>
      <c r="S16" s="796"/>
      <c r="T16" s="795"/>
      <c r="U16" s="881"/>
      <c r="V16" s="389"/>
      <c r="W16" s="486"/>
      <c r="X16" s="485"/>
      <c r="Y16" s="39">
        <v>12</v>
      </c>
      <c r="Z16" s="39" t="b">
        <v>1</v>
      </c>
      <c r="AA16" s="38">
        <v>1</v>
      </c>
      <c r="AB16" s="38">
        <v>9</v>
      </c>
      <c r="AD16" s="38">
        <v>11</v>
      </c>
    </row>
    <row r="17" spans="1:30" ht="30" customHeight="1" x14ac:dyDescent="0.15">
      <c r="A17" s="1" t="s">
        <v>530</v>
      </c>
      <c r="B17" s="12" t="s">
        <v>85</v>
      </c>
      <c r="C17" s="13"/>
      <c r="D17" s="4"/>
      <c r="E17" s="13" t="s">
        <v>160</v>
      </c>
      <c r="F17" s="4"/>
      <c r="G17" s="4"/>
      <c r="H17" s="13" t="s">
        <v>160</v>
      </c>
      <c r="I17" s="668" t="s">
        <v>531</v>
      </c>
      <c r="J17" s="650"/>
      <c r="K17" s="650"/>
      <c r="L17" s="650"/>
      <c r="M17" s="650"/>
      <c r="N17" s="650"/>
      <c r="O17" s="650"/>
      <c r="P17" s="650"/>
      <c r="Q17" s="169">
        <v>1</v>
      </c>
      <c r="R17" s="795"/>
      <c r="S17" s="796"/>
      <c r="T17" s="795"/>
      <c r="U17" s="881"/>
      <c r="V17" s="389"/>
      <c r="W17" s="486"/>
      <c r="X17" s="480"/>
      <c r="Y17" s="39">
        <v>12</v>
      </c>
      <c r="Z17" s="39" t="b">
        <v>1</v>
      </c>
      <c r="AA17" s="38" t="b">
        <v>0</v>
      </c>
      <c r="AB17" s="38">
        <v>9</v>
      </c>
      <c r="AD17" s="38">
        <v>11</v>
      </c>
    </row>
    <row r="18" spans="1:30" x14ac:dyDescent="0.15">
      <c r="A18" s="19" t="s">
        <v>933</v>
      </c>
      <c r="B18" s="19"/>
      <c r="C18" s="19"/>
      <c r="D18" s="19"/>
      <c r="E18" s="19"/>
      <c r="F18" s="20"/>
      <c r="G18" s="19"/>
      <c r="H18" s="19"/>
      <c r="I18" s="798" t="s">
        <v>795</v>
      </c>
      <c r="J18" s="798"/>
      <c r="K18" s="798"/>
      <c r="L18" s="798"/>
      <c r="M18" s="798"/>
      <c r="N18" s="798"/>
      <c r="O18" s="19"/>
      <c r="P18" s="19"/>
      <c r="Q18" s="173"/>
      <c r="R18" s="396"/>
      <c r="S18" s="397"/>
      <c r="T18" s="402"/>
      <c r="U18" s="404"/>
      <c r="V18" s="388"/>
      <c r="W18" s="423"/>
      <c r="X18" s="487"/>
      <c r="Z18" s="39"/>
      <c r="AB18" s="38">
        <v>10</v>
      </c>
    </row>
    <row r="19" spans="1:30" ht="19" customHeight="1" x14ac:dyDescent="0.15">
      <c r="A19" s="1" t="s">
        <v>532</v>
      </c>
      <c r="B19" s="4" t="s">
        <v>90</v>
      </c>
      <c r="C19" s="4"/>
      <c r="D19" s="4"/>
      <c r="E19" s="4"/>
      <c r="F19" s="4"/>
      <c r="G19" s="4"/>
      <c r="H19" s="13" t="s">
        <v>160</v>
      </c>
      <c r="I19" s="793" t="s">
        <v>533</v>
      </c>
      <c r="J19" s="794"/>
      <c r="K19" s="794"/>
      <c r="L19" s="794"/>
      <c r="M19" s="794"/>
      <c r="N19" s="794"/>
      <c r="O19" s="794"/>
      <c r="P19" s="794"/>
      <c r="Q19" s="169">
        <v>1</v>
      </c>
      <c r="R19" s="795"/>
      <c r="S19" s="796"/>
      <c r="T19" s="795"/>
      <c r="U19" s="881"/>
      <c r="V19" s="389"/>
      <c r="W19" s="486"/>
      <c r="X19" s="480"/>
      <c r="Y19" s="39">
        <v>12</v>
      </c>
      <c r="Z19" s="39" t="b">
        <v>1</v>
      </c>
      <c r="AA19" s="38" t="b">
        <v>0</v>
      </c>
      <c r="AB19" s="38">
        <v>11</v>
      </c>
    </row>
    <row r="20" spans="1:30" ht="12.75" customHeight="1" x14ac:dyDescent="0.15">
      <c r="A20" s="19" t="s">
        <v>934</v>
      </c>
      <c r="B20" s="19"/>
      <c r="C20" s="19"/>
      <c r="D20" s="19"/>
      <c r="E20" s="19"/>
      <c r="F20" s="19"/>
      <c r="G20" s="19"/>
      <c r="H20" s="19"/>
      <c r="I20" s="798" t="s">
        <v>831</v>
      </c>
      <c r="J20" s="798"/>
      <c r="K20" s="798"/>
      <c r="L20" s="798"/>
      <c r="M20" s="798"/>
      <c r="N20" s="798"/>
      <c r="O20" s="19"/>
      <c r="P20" s="19"/>
      <c r="Q20" s="173"/>
      <c r="R20" s="396"/>
      <c r="S20" s="398"/>
      <c r="T20" s="402"/>
      <c r="U20" s="405"/>
      <c r="V20" s="488"/>
      <c r="W20" s="489"/>
      <c r="X20" s="424"/>
      <c r="Z20" s="39"/>
      <c r="AB20" s="38">
        <v>14</v>
      </c>
    </row>
    <row r="21" spans="1:30" ht="30" customHeight="1" thickBot="1" x14ac:dyDescent="0.2">
      <c r="A21" s="1" t="s">
        <v>534</v>
      </c>
      <c r="B21" s="4" t="s">
        <v>90</v>
      </c>
      <c r="C21" s="4"/>
      <c r="D21" s="4"/>
      <c r="E21" s="4"/>
      <c r="F21" s="4"/>
      <c r="G21" s="4"/>
      <c r="H21" s="13" t="s">
        <v>160</v>
      </c>
      <c r="I21" s="668" t="s">
        <v>935</v>
      </c>
      <c r="J21" s="669"/>
      <c r="K21" s="669"/>
      <c r="L21" s="669"/>
      <c r="M21" s="669"/>
      <c r="N21" s="669"/>
      <c r="O21" s="669"/>
      <c r="P21" s="669"/>
      <c r="Q21" s="171">
        <v>1</v>
      </c>
      <c r="R21" s="799"/>
      <c r="S21" s="801"/>
      <c r="T21" s="799"/>
      <c r="U21" s="882"/>
      <c r="V21" s="484"/>
      <c r="W21" s="482"/>
      <c r="X21" s="479"/>
      <c r="Y21" s="39">
        <v>12</v>
      </c>
      <c r="Z21" s="39" t="b">
        <v>1</v>
      </c>
      <c r="AA21" s="38" t="b">
        <v>0</v>
      </c>
      <c r="AB21" s="38">
        <v>15</v>
      </c>
    </row>
    <row r="22" spans="1:30" ht="12.75" customHeight="1" x14ac:dyDescent="0.15">
      <c r="A22" s="802"/>
      <c r="B22" s="802"/>
      <c r="C22" s="802"/>
      <c r="D22" s="802"/>
      <c r="E22" s="802"/>
      <c r="F22" s="802"/>
      <c r="G22" s="802"/>
      <c r="H22" s="802"/>
      <c r="I22" s="802"/>
      <c r="J22" s="802"/>
      <c r="K22" s="802"/>
      <c r="L22" s="802"/>
      <c r="M22" s="802"/>
      <c r="N22" s="802"/>
      <c r="O22" s="802"/>
      <c r="P22" s="802"/>
      <c r="Q22" s="802"/>
      <c r="R22" s="802"/>
      <c r="S22" s="802"/>
      <c r="T22" s="802"/>
      <c r="U22" s="802"/>
      <c r="AB22" s="38">
        <v>20</v>
      </c>
    </row>
    <row r="23" spans="1:30" x14ac:dyDescent="0.15">
      <c r="B23" s="5" t="s">
        <v>85</v>
      </c>
      <c r="C23" s="690" t="s">
        <v>651</v>
      </c>
      <c r="D23" s="691"/>
      <c r="E23" s="691"/>
      <c r="F23" s="691"/>
      <c r="G23" s="691"/>
      <c r="H23" s="691"/>
      <c r="I23" s="3"/>
      <c r="K23" s="671" t="s">
        <v>746</v>
      </c>
      <c r="L23" s="671"/>
      <c r="M23" s="671"/>
      <c r="N23" s="671"/>
      <c r="O23" s="671"/>
      <c r="P23" s="671"/>
      <c r="Q23" s="42">
        <f>SUM(Q10:Q21)</f>
        <v>11</v>
      </c>
    </row>
    <row r="24" spans="1:30" x14ac:dyDescent="0.15">
      <c r="B24" s="5" t="s">
        <v>195</v>
      </c>
      <c r="C24" s="690" t="s">
        <v>654</v>
      </c>
      <c r="D24" s="691"/>
      <c r="E24" s="691"/>
      <c r="F24" s="691"/>
      <c r="G24" s="691"/>
      <c r="H24" s="691"/>
      <c r="I24" s="3"/>
    </row>
    <row r="25" spans="1:30" x14ac:dyDescent="0.15">
      <c r="B25" s="5" t="s">
        <v>90</v>
      </c>
      <c r="C25" s="690" t="s">
        <v>657</v>
      </c>
      <c r="D25" s="691"/>
      <c r="E25" s="691"/>
      <c r="F25" s="691"/>
      <c r="G25" s="691"/>
      <c r="H25" s="691"/>
      <c r="I25" s="3"/>
      <c r="L25" s="671" t="s">
        <v>747</v>
      </c>
      <c r="M25" s="671"/>
      <c r="N25" s="671"/>
      <c r="O25" s="671"/>
      <c r="P25" s="671"/>
      <c r="Q25" s="671"/>
      <c r="R25" s="679">
        <f>SUM(R10:S21)</f>
        <v>2</v>
      </c>
      <c r="S25" s="679"/>
    </row>
    <row r="27" spans="1:30" x14ac:dyDescent="0.15">
      <c r="M27" s="671" t="s">
        <v>748</v>
      </c>
      <c r="N27" s="671"/>
      <c r="O27" s="671"/>
      <c r="P27" s="671"/>
      <c r="Q27" s="671"/>
      <c r="R27" s="671"/>
      <c r="S27" s="671"/>
      <c r="T27" s="679">
        <f>SUM(T10:U21)</f>
        <v>2</v>
      </c>
      <c r="U27" s="679"/>
    </row>
    <row r="29" spans="1:30" x14ac:dyDescent="0.15">
      <c r="J29" s="630" t="s">
        <v>750</v>
      </c>
      <c r="K29" s="630"/>
      <c r="L29" s="630"/>
      <c r="M29" s="671" t="s">
        <v>110</v>
      </c>
      <c r="N29" s="671"/>
      <c r="O29" s="671"/>
      <c r="P29" s="671"/>
      <c r="Q29" s="671"/>
      <c r="R29" s="671"/>
      <c r="S29" s="671"/>
      <c r="T29" s="806">
        <f>T27/R25</f>
        <v>1</v>
      </c>
      <c r="U29" s="789"/>
    </row>
    <row r="30" spans="1:30" x14ac:dyDescent="0.15">
      <c r="J30" s="808" t="s">
        <v>936</v>
      </c>
      <c r="K30" s="808"/>
      <c r="L30" s="808"/>
      <c r="M30" s="808"/>
    </row>
  </sheetData>
  <sheetProtection algorithmName="SHA-512" hashValue="hjwLiLbyDNM6UCwwAxtOds+qVZL2EX5VcIpwgNTneVLD+G+s3bxMWRblBuNpT9/yxv3Az5Fqx+g7NnVRIbeo1g==" saltValue="T3b7mjuW9Tmw6Qh+fG+4lg==" spinCount="100000" sheet="1" selectLockedCells="1"/>
  <mergeCells count="55">
    <mergeCell ref="T29:U29"/>
    <mergeCell ref="C24:H24"/>
    <mergeCell ref="C23:H23"/>
    <mergeCell ref="J30:M30"/>
    <mergeCell ref="M27:S27"/>
    <mergeCell ref="M29:S29"/>
    <mergeCell ref="J29:L29"/>
    <mergeCell ref="C25:H25"/>
    <mergeCell ref="L25:Q25"/>
    <mergeCell ref="R25:S25"/>
    <mergeCell ref="I14:P14"/>
    <mergeCell ref="T16:U16"/>
    <mergeCell ref="R14:S14"/>
    <mergeCell ref="K23:P23"/>
    <mergeCell ref="T19:U19"/>
    <mergeCell ref="I20:N20"/>
    <mergeCell ref="I19:P19"/>
    <mergeCell ref="I21:P21"/>
    <mergeCell ref="R21:S21"/>
    <mergeCell ref="A22:U22"/>
    <mergeCell ref="T21:U21"/>
    <mergeCell ref="R13:S13"/>
    <mergeCell ref="R19:S19"/>
    <mergeCell ref="T27:U27"/>
    <mergeCell ref="T15:U15"/>
    <mergeCell ref="T13:U13"/>
    <mergeCell ref="T11:U11"/>
    <mergeCell ref="I18:N18"/>
    <mergeCell ref="R17:S17"/>
    <mergeCell ref="T17:U17"/>
    <mergeCell ref="I16:P16"/>
    <mergeCell ref="R16:S16"/>
    <mergeCell ref="I17:P17"/>
    <mergeCell ref="T14:U14"/>
    <mergeCell ref="I11:P11"/>
    <mergeCell ref="R11:S11"/>
    <mergeCell ref="I15:P15"/>
    <mergeCell ref="R15:S15"/>
    <mergeCell ref="I12:P12"/>
    <mergeCell ref="R12:S12"/>
    <mergeCell ref="T12:U12"/>
    <mergeCell ref="I13:P13"/>
    <mergeCell ref="R8:S8"/>
    <mergeCell ref="T8:U8"/>
    <mergeCell ref="I9:N9"/>
    <mergeCell ref="I10:P10"/>
    <mergeCell ref="R10:S10"/>
    <mergeCell ref="T10:U10"/>
    <mergeCell ref="R7:S7"/>
    <mergeCell ref="T7:U7"/>
    <mergeCell ref="A1:U1"/>
    <mergeCell ref="A2:U2"/>
    <mergeCell ref="A3:O3"/>
    <mergeCell ref="R6:S6"/>
    <mergeCell ref="T6:U6"/>
  </mergeCells>
  <phoneticPr fontId="0" type="noConversion"/>
  <dataValidations count="3">
    <dataValidation type="list" allowBlank="1" showInputMessage="1" showErrorMessage="1" sqref="T14:U17 T19:U19 T21:U21 T10:U11" xr:uid="{A6CE61E8-7CA8-E641-BC27-D5401EE9ED8E}">
      <formula1>$AC$1:$AC$2</formula1>
    </dataValidation>
    <dataValidation type="list" allowBlank="1" showInputMessage="1" showErrorMessage="1" sqref="T12:U12" xr:uid="{62B4DABE-F3FE-794C-A565-3BC31EC67FDD}">
      <formula1>$AC$1:$AC$3</formula1>
    </dataValidation>
    <dataValidation type="list" allowBlank="1" showInputMessage="1" showErrorMessage="1" sqref="T13:U13" xr:uid="{8A5C5A35-2BD7-2B4F-BC8A-B29E82644547}">
      <formula1>$AF$1:$AF$2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C1B71F-2097-F640-97B4-5BCE1F81F8A9}">
          <x14:formula1>
            <xm:f>Introduction!$G$28:$G$46</xm:f>
          </x14:formula1>
          <xm:sqref>V10:V17 V19 V21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AG31"/>
  <sheetViews>
    <sheetView zoomScaleNormal="100" workbookViewId="0">
      <pane xSplit="23" ySplit="8" topLeftCell="X9" activePane="bottomRight" state="frozen"/>
      <selection pane="topRight" activeCell="AE4" sqref="AE4"/>
      <selection pane="bottomLeft" activeCell="AE4" sqref="AE4"/>
      <selection pane="bottomRight" activeCell="R22" sqref="R22:U22"/>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3" customWidth="1"/>
    <col min="25" max="25" width="3.6640625" style="38" hidden="1" customWidth="1"/>
    <col min="26" max="30" width="9.1640625" style="38" hidden="1" customWidth="1"/>
    <col min="31" max="31" width="8.83203125" style="38" hidden="1" customWidth="1"/>
    <col min="32" max="33" width="8.83203125" hidden="1" customWidth="1"/>
  </cols>
  <sheetData>
    <row r="1" spans="1:33" ht="18" x14ac:dyDescent="0.2">
      <c r="A1" s="807" t="s">
        <v>937</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E1" s="38">
        <v>0</v>
      </c>
      <c r="AF1" s="38">
        <v>0</v>
      </c>
      <c r="AG1" s="38">
        <v>0</v>
      </c>
    </row>
    <row r="2" spans="1:33" x14ac:dyDescent="0.15">
      <c r="A2" s="808" t="s">
        <v>938</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c r="AE2" s="48">
        <v>1</v>
      </c>
      <c r="AF2" s="38">
        <v>2</v>
      </c>
      <c r="AG2" s="38">
        <v>1</v>
      </c>
    </row>
    <row r="3" spans="1:33" x14ac:dyDescent="0.15">
      <c r="A3" s="808"/>
      <c r="B3" s="808"/>
      <c r="C3" s="808"/>
      <c r="D3" s="808"/>
      <c r="E3" s="808"/>
      <c r="F3" s="808"/>
      <c r="G3" s="808"/>
      <c r="H3" s="808"/>
      <c r="I3" s="808"/>
      <c r="J3" s="808"/>
      <c r="K3" s="808"/>
      <c r="L3" s="808"/>
      <c r="M3" s="808"/>
      <c r="N3" s="808"/>
      <c r="O3" s="808"/>
      <c r="P3" s="8"/>
      <c r="Q3" s="8"/>
      <c r="R3" s="1"/>
      <c r="S3" s="1"/>
      <c r="T3" s="1"/>
      <c r="U3" s="1"/>
      <c r="Z3" s="38">
        <v>2</v>
      </c>
      <c r="AA3" s="38">
        <v>2</v>
      </c>
      <c r="AB3" s="38">
        <v>2</v>
      </c>
      <c r="AD3" s="38">
        <v>4</v>
      </c>
      <c r="AE3" s="49" t="s">
        <v>939</v>
      </c>
      <c r="AF3" s="38"/>
      <c r="AG3">
        <v>3</v>
      </c>
    </row>
    <row r="4" spans="1:33" x14ac:dyDescent="0.15">
      <c r="A4" s="8"/>
      <c r="B4" s="8"/>
      <c r="C4" s="8"/>
      <c r="D4" s="8"/>
      <c r="E4" s="8"/>
      <c r="F4" s="8"/>
      <c r="G4" s="8"/>
      <c r="H4" s="8"/>
      <c r="I4" s="8"/>
      <c r="J4" s="8"/>
      <c r="K4" s="8"/>
      <c r="L4" s="8"/>
      <c r="M4" s="8"/>
      <c r="N4" s="8"/>
      <c r="O4" s="8"/>
      <c r="P4" s="8"/>
      <c r="Q4" s="8"/>
      <c r="R4" s="1"/>
      <c r="S4" s="1"/>
      <c r="T4" s="1"/>
      <c r="U4" s="1"/>
      <c r="Z4" s="38">
        <v>3</v>
      </c>
      <c r="AA4" s="38">
        <v>3</v>
      </c>
      <c r="AB4" s="38">
        <v>3</v>
      </c>
      <c r="AD4" s="38">
        <v>5</v>
      </c>
      <c r="AE4" s="49" t="s">
        <v>940</v>
      </c>
      <c r="AF4" s="38"/>
    </row>
    <row r="5" spans="1:33" ht="14" thickBot="1" x14ac:dyDescent="0.2">
      <c r="A5" s="8"/>
      <c r="B5" s="8"/>
      <c r="C5" s="8"/>
      <c r="D5" s="8"/>
      <c r="E5" s="8"/>
      <c r="F5" s="8"/>
      <c r="G5" s="8"/>
      <c r="H5" s="8"/>
      <c r="I5" s="8"/>
      <c r="J5" s="8"/>
      <c r="K5" s="8"/>
      <c r="L5" s="8"/>
      <c r="M5" s="8"/>
      <c r="N5" s="8"/>
      <c r="O5" s="8"/>
      <c r="P5" s="8"/>
      <c r="Q5" s="18"/>
      <c r="R5" s="26"/>
      <c r="S5" s="26"/>
      <c r="T5" s="26"/>
      <c r="U5" s="26"/>
      <c r="Z5" s="38">
        <v>4</v>
      </c>
      <c r="AA5" s="38">
        <v>4</v>
      </c>
      <c r="AB5" s="38">
        <v>4</v>
      </c>
      <c r="AD5" s="38">
        <v>6</v>
      </c>
      <c r="AE5" s="48">
        <v>4</v>
      </c>
      <c r="AF5" s="38"/>
    </row>
    <row r="6" spans="1:33" ht="16" thickBot="1" x14ac:dyDescent="0.2">
      <c r="A6" s="1"/>
      <c r="B6" s="6"/>
      <c r="C6" s="1"/>
      <c r="D6" s="1"/>
      <c r="E6" s="1"/>
      <c r="F6" s="1"/>
      <c r="G6" s="1"/>
      <c r="H6" s="1"/>
      <c r="I6" s="1"/>
      <c r="J6" s="1"/>
      <c r="K6" s="1"/>
      <c r="L6" s="1"/>
      <c r="M6" s="1"/>
      <c r="N6" s="1"/>
      <c r="O6" s="1"/>
      <c r="P6" s="1"/>
      <c r="Q6" s="147" t="s">
        <v>757</v>
      </c>
      <c r="R6" s="876" t="s">
        <v>757</v>
      </c>
      <c r="S6" s="877"/>
      <c r="T6" s="878" t="s">
        <v>758</v>
      </c>
      <c r="U6" s="810"/>
      <c r="Z6" s="38">
        <v>5</v>
      </c>
      <c r="AA6" s="38">
        <v>5</v>
      </c>
      <c r="AB6" s="38">
        <v>5</v>
      </c>
      <c r="AD6" s="38">
        <v>7</v>
      </c>
      <c r="AF6" s="38"/>
    </row>
    <row r="7" spans="1:33" ht="15" x14ac:dyDescent="0.15">
      <c r="A7" s="1"/>
      <c r="B7" s="6"/>
      <c r="C7" s="1"/>
      <c r="D7" s="1"/>
      <c r="E7" s="1"/>
      <c r="F7" s="1"/>
      <c r="G7" s="1"/>
      <c r="H7" s="1"/>
      <c r="I7" s="1"/>
      <c r="J7" s="1"/>
      <c r="K7" s="1"/>
      <c r="L7" s="1"/>
      <c r="M7" s="1"/>
      <c r="N7" s="1"/>
      <c r="O7" s="1"/>
      <c r="P7" s="1"/>
      <c r="Q7" s="148" t="s">
        <v>759</v>
      </c>
      <c r="R7" s="874" t="s">
        <v>760</v>
      </c>
      <c r="S7" s="875"/>
      <c r="T7" s="852" t="s">
        <v>761</v>
      </c>
      <c r="U7" s="812"/>
      <c r="V7" s="147" t="s">
        <v>151</v>
      </c>
      <c r="W7" s="159" t="s">
        <v>152</v>
      </c>
      <c r="X7" s="141"/>
      <c r="AA7" s="38">
        <v>6</v>
      </c>
      <c r="AB7" s="38">
        <v>6</v>
      </c>
      <c r="AD7" s="38">
        <v>8</v>
      </c>
      <c r="AF7" s="38"/>
    </row>
    <row r="8" spans="1:33" ht="16" thickBot="1" x14ac:dyDescent="0.2">
      <c r="A8" s="7" t="s">
        <v>153</v>
      </c>
      <c r="B8" s="3"/>
      <c r="C8" s="11" t="s">
        <v>154</v>
      </c>
      <c r="D8" s="11" t="s">
        <v>155</v>
      </c>
      <c r="E8" s="11" t="s">
        <v>155</v>
      </c>
      <c r="F8" s="11" t="s">
        <v>96</v>
      </c>
      <c r="G8" s="11" t="s">
        <v>156</v>
      </c>
      <c r="H8" s="11" t="s">
        <v>82</v>
      </c>
      <c r="I8" s="2" t="s">
        <v>157</v>
      </c>
      <c r="J8" s="2"/>
      <c r="K8" s="2"/>
      <c r="L8" s="2"/>
      <c r="M8" s="2"/>
      <c r="N8" s="2"/>
      <c r="O8" s="2"/>
      <c r="P8" s="2"/>
      <c r="Q8" s="149" t="s">
        <v>761</v>
      </c>
      <c r="R8" s="879" t="s">
        <v>761</v>
      </c>
      <c r="S8" s="880"/>
      <c r="T8" s="853" t="s">
        <v>762</v>
      </c>
      <c r="U8" s="853"/>
      <c r="V8" s="493" t="s">
        <v>158</v>
      </c>
      <c r="W8" s="207" t="s">
        <v>158</v>
      </c>
      <c r="X8" s="142" t="s">
        <v>763</v>
      </c>
      <c r="AB8" s="38">
        <v>7</v>
      </c>
      <c r="AD8" s="38">
        <v>9</v>
      </c>
      <c r="AF8" s="38"/>
    </row>
    <row r="9" spans="1:33" ht="14" thickBot="1" x14ac:dyDescent="0.2">
      <c r="A9" s="19" t="s">
        <v>941</v>
      </c>
      <c r="B9" s="19"/>
      <c r="C9" s="19"/>
      <c r="D9" s="19"/>
      <c r="E9" s="19"/>
      <c r="F9" s="19"/>
      <c r="G9" s="19"/>
      <c r="H9" s="19"/>
      <c r="I9" s="798" t="s">
        <v>819</v>
      </c>
      <c r="J9" s="798"/>
      <c r="K9" s="798"/>
      <c r="L9" s="798"/>
      <c r="M9" s="798"/>
      <c r="N9" s="798"/>
      <c r="O9" s="19"/>
      <c r="P9" s="19"/>
      <c r="Q9" s="220"/>
      <c r="R9" s="221"/>
      <c r="S9" s="222"/>
      <c r="T9" s="221"/>
      <c r="U9" s="222"/>
      <c r="V9" s="494"/>
      <c r="W9" s="495"/>
      <c r="X9" s="492"/>
      <c r="AB9" s="38">
        <v>8</v>
      </c>
      <c r="AD9" s="38">
        <v>10</v>
      </c>
      <c r="AF9" s="38"/>
    </row>
    <row r="10" spans="1:33" ht="26" customHeight="1" x14ac:dyDescent="0.15">
      <c r="A10" s="1" t="s">
        <v>536</v>
      </c>
      <c r="B10" s="12" t="s">
        <v>85</v>
      </c>
      <c r="C10" s="13"/>
      <c r="D10" s="4"/>
      <c r="E10" s="4"/>
      <c r="F10" s="4"/>
      <c r="G10" s="13" t="s">
        <v>160</v>
      </c>
      <c r="H10" s="13" t="s">
        <v>160</v>
      </c>
      <c r="I10" s="668" t="s">
        <v>537</v>
      </c>
      <c r="J10" s="650"/>
      <c r="K10" s="650"/>
      <c r="L10" s="650"/>
      <c r="M10" s="650"/>
      <c r="N10" s="650"/>
      <c r="O10" s="650"/>
      <c r="P10" s="650"/>
      <c r="Q10" s="169">
        <v>1</v>
      </c>
      <c r="R10" s="795"/>
      <c r="S10" s="796"/>
      <c r="T10" s="795"/>
      <c r="U10" s="881"/>
      <c r="V10" s="497"/>
      <c r="W10" s="490"/>
      <c r="X10" s="490"/>
      <c r="Y10" s="39">
        <v>13</v>
      </c>
      <c r="Z10" s="39" t="b">
        <v>1</v>
      </c>
      <c r="AA10" s="38" t="b">
        <v>1</v>
      </c>
      <c r="AB10" s="38">
        <v>9</v>
      </c>
      <c r="AD10" s="38">
        <v>11</v>
      </c>
      <c r="AF10" s="38"/>
    </row>
    <row r="11" spans="1:33" ht="21" customHeight="1" x14ac:dyDescent="0.15">
      <c r="A11" s="1" t="s">
        <v>538</v>
      </c>
      <c r="B11" s="12" t="s">
        <v>85</v>
      </c>
      <c r="C11" s="13"/>
      <c r="D11" s="4"/>
      <c r="E11" s="4"/>
      <c r="F11" s="4"/>
      <c r="G11" s="13" t="s">
        <v>160</v>
      </c>
      <c r="H11" s="13" t="s">
        <v>160</v>
      </c>
      <c r="I11" s="793" t="s">
        <v>539</v>
      </c>
      <c r="J11" s="641"/>
      <c r="K11" s="641"/>
      <c r="L11" s="641"/>
      <c r="M11" s="641"/>
      <c r="N11" s="641"/>
      <c r="O11" s="641"/>
      <c r="P11" s="641"/>
      <c r="Q11" s="169">
        <v>1</v>
      </c>
      <c r="R11" s="795"/>
      <c r="S11" s="796"/>
      <c r="T11" s="795"/>
      <c r="U11" s="881"/>
      <c r="V11" s="498"/>
      <c r="W11" s="480"/>
      <c r="X11" s="480"/>
      <c r="Y11" s="39">
        <v>13</v>
      </c>
      <c r="Z11" s="39" t="b">
        <v>1</v>
      </c>
      <c r="AA11" s="38" t="b">
        <v>0</v>
      </c>
      <c r="AB11" s="38">
        <v>9</v>
      </c>
      <c r="AD11" s="38">
        <v>11</v>
      </c>
      <c r="AF11" s="38"/>
    </row>
    <row r="12" spans="1:33" ht="21" customHeight="1" x14ac:dyDescent="0.15">
      <c r="A12" s="1" t="s">
        <v>540</v>
      </c>
      <c r="B12" s="12" t="s">
        <v>85</v>
      </c>
      <c r="C12" s="13"/>
      <c r="D12" s="4"/>
      <c r="E12" s="4"/>
      <c r="F12" s="4"/>
      <c r="G12" s="4"/>
      <c r="H12" s="13" t="s">
        <v>160</v>
      </c>
      <c r="I12" s="793" t="s">
        <v>541</v>
      </c>
      <c r="J12" s="641"/>
      <c r="K12" s="641"/>
      <c r="L12" s="641"/>
      <c r="M12" s="641"/>
      <c r="N12" s="641"/>
      <c r="O12" s="641"/>
      <c r="P12" s="641"/>
      <c r="Q12" s="169">
        <v>5</v>
      </c>
      <c r="R12" s="795"/>
      <c r="S12" s="796"/>
      <c r="T12" s="795"/>
      <c r="U12" s="881"/>
      <c r="V12" s="498"/>
      <c r="W12" s="480"/>
      <c r="X12" s="480"/>
      <c r="Y12" s="39">
        <v>13</v>
      </c>
      <c r="Z12" s="39" t="b">
        <v>1</v>
      </c>
      <c r="AA12" s="38">
        <v>1</v>
      </c>
      <c r="AB12" s="38">
        <v>9</v>
      </c>
      <c r="AD12" s="38">
        <v>11</v>
      </c>
      <c r="AF12" s="38"/>
    </row>
    <row r="13" spans="1:33" x14ac:dyDescent="0.15">
      <c r="A13" s="19" t="s">
        <v>942</v>
      </c>
      <c r="B13" s="19"/>
      <c r="C13" s="19"/>
      <c r="D13" s="19"/>
      <c r="E13" s="19"/>
      <c r="F13" s="20"/>
      <c r="G13" s="19"/>
      <c r="H13" s="19"/>
      <c r="I13" s="798" t="s">
        <v>943</v>
      </c>
      <c r="J13" s="798"/>
      <c r="K13" s="798"/>
      <c r="L13" s="798"/>
      <c r="M13" s="798"/>
      <c r="N13" s="798"/>
      <c r="O13" s="798"/>
      <c r="P13" s="19"/>
      <c r="Q13" s="173"/>
      <c r="R13" s="803"/>
      <c r="S13" s="883"/>
      <c r="T13" s="884"/>
      <c r="U13" s="885"/>
      <c r="V13" s="499"/>
      <c r="W13" s="496"/>
      <c r="X13" s="491"/>
      <c r="Z13" s="39"/>
      <c r="AB13" s="38">
        <v>10</v>
      </c>
      <c r="AF13" s="38"/>
    </row>
    <row r="14" spans="1:33" ht="19" customHeight="1" x14ac:dyDescent="0.15">
      <c r="A14" s="1" t="s">
        <v>542</v>
      </c>
      <c r="B14" s="4" t="s">
        <v>85</v>
      </c>
      <c r="C14" s="13" t="s">
        <v>160</v>
      </c>
      <c r="D14" s="4"/>
      <c r="E14" s="4"/>
      <c r="F14" s="13" t="s">
        <v>160</v>
      </c>
      <c r="G14" s="4"/>
      <c r="H14" s="13" t="s">
        <v>160</v>
      </c>
      <c r="I14" s="793" t="s">
        <v>543</v>
      </c>
      <c r="J14" s="794"/>
      <c r="K14" s="794"/>
      <c r="L14" s="794"/>
      <c r="M14" s="794"/>
      <c r="N14" s="794"/>
      <c r="O14" s="794"/>
      <c r="P14" s="794"/>
      <c r="Q14" s="169">
        <v>1</v>
      </c>
      <c r="R14" s="795"/>
      <c r="S14" s="796"/>
      <c r="T14" s="795"/>
      <c r="U14" s="881"/>
      <c r="V14" s="498"/>
      <c r="W14" s="480"/>
      <c r="X14" s="480"/>
      <c r="Y14" s="39">
        <v>13</v>
      </c>
      <c r="Z14" s="39" t="b">
        <v>1</v>
      </c>
      <c r="AA14" s="38" t="b">
        <v>0</v>
      </c>
      <c r="AB14" s="38">
        <v>11</v>
      </c>
    </row>
    <row r="15" spans="1:33" ht="18.75" customHeight="1" x14ac:dyDescent="0.15">
      <c r="A15" s="1" t="s">
        <v>544</v>
      </c>
      <c r="B15" s="4" t="s">
        <v>85</v>
      </c>
      <c r="C15" s="13" t="s">
        <v>160</v>
      </c>
      <c r="D15" s="4"/>
      <c r="E15" s="4"/>
      <c r="F15" s="13" t="s">
        <v>160</v>
      </c>
      <c r="G15" s="13" t="s">
        <v>160</v>
      </c>
      <c r="H15" s="13" t="s">
        <v>160</v>
      </c>
      <c r="I15" s="793" t="s">
        <v>545</v>
      </c>
      <c r="J15" s="794"/>
      <c r="K15" s="794"/>
      <c r="L15" s="794"/>
      <c r="M15" s="794"/>
      <c r="N15" s="794"/>
      <c r="O15" s="794"/>
      <c r="P15" s="794"/>
      <c r="Q15" s="169">
        <v>2</v>
      </c>
      <c r="R15" s="795"/>
      <c r="S15" s="796"/>
      <c r="T15" s="795"/>
      <c r="U15" s="881"/>
      <c r="V15" s="498"/>
      <c r="W15" s="480"/>
      <c r="X15" s="480"/>
      <c r="Y15" s="39">
        <v>13</v>
      </c>
      <c r="Z15" s="39" t="b">
        <v>1</v>
      </c>
      <c r="AA15" s="38">
        <v>1</v>
      </c>
      <c r="AB15" s="38">
        <v>12</v>
      </c>
    </row>
    <row r="16" spans="1:33" ht="18.75" customHeight="1" x14ac:dyDescent="0.15">
      <c r="A16" s="1" t="s">
        <v>546</v>
      </c>
      <c r="B16" s="4" t="s">
        <v>85</v>
      </c>
      <c r="C16" s="13" t="s">
        <v>160</v>
      </c>
      <c r="D16" s="4"/>
      <c r="E16" s="4"/>
      <c r="F16" s="13" t="s">
        <v>160</v>
      </c>
      <c r="G16" s="13" t="s">
        <v>160</v>
      </c>
      <c r="H16" s="13" t="s">
        <v>160</v>
      </c>
      <c r="I16" s="793" t="s">
        <v>547</v>
      </c>
      <c r="J16" s="794"/>
      <c r="K16" s="794"/>
      <c r="L16" s="794"/>
      <c r="M16" s="794"/>
      <c r="N16" s="794"/>
      <c r="O16" s="794"/>
      <c r="P16" s="794"/>
      <c r="Q16" s="169">
        <v>1</v>
      </c>
      <c r="R16" s="795"/>
      <c r="S16" s="796"/>
      <c r="T16" s="795"/>
      <c r="U16" s="881"/>
      <c r="V16" s="498"/>
      <c r="W16" s="480"/>
      <c r="X16" s="480"/>
      <c r="Y16" s="39">
        <v>13</v>
      </c>
      <c r="Z16" s="39" t="b">
        <v>1</v>
      </c>
      <c r="AA16" s="38" t="b">
        <v>0</v>
      </c>
      <c r="AB16" s="38">
        <v>12</v>
      </c>
    </row>
    <row r="17" spans="1:28" ht="12.75" customHeight="1" x14ac:dyDescent="0.15">
      <c r="A17" s="19" t="s">
        <v>944</v>
      </c>
      <c r="B17" s="19"/>
      <c r="C17" s="19"/>
      <c r="D17" s="19"/>
      <c r="E17" s="19"/>
      <c r="F17" s="19"/>
      <c r="G17" s="19"/>
      <c r="H17" s="19"/>
      <c r="I17" s="798" t="s">
        <v>945</v>
      </c>
      <c r="J17" s="798"/>
      <c r="K17" s="798"/>
      <c r="L17" s="798"/>
      <c r="M17" s="798"/>
      <c r="N17" s="798"/>
      <c r="O17" s="19"/>
      <c r="P17" s="19"/>
      <c r="Q17" s="173"/>
      <c r="R17" s="803"/>
      <c r="S17" s="883"/>
      <c r="T17" s="884"/>
      <c r="U17" s="885"/>
      <c r="V17" s="499"/>
      <c r="W17" s="496"/>
      <c r="X17" s="491"/>
      <c r="Z17" s="39"/>
      <c r="AB17" s="38">
        <v>14</v>
      </c>
    </row>
    <row r="18" spans="1:28" ht="19" customHeight="1" x14ac:dyDescent="0.15">
      <c r="A18" s="1" t="s">
        <v>548</v>
      </c>
      <c r="B18" s="4" t="s">
        <v>195</v>
      </c>
      <c r="C18" s="4"/>
      <c r="D18" s="4"/>
      <c r="E18" s="4"/>
      <c r="F18" s="4"/>
      <c r="G18" s="13" t="s">
        <v>160</v>
      </c>
      <c r="H18" s="4"/>
      <c r="I18" s="793" t="s">
        <v>549</v>
      </c>
      <c r="J18" s="794"/>
      <c r="K18" s="794"/>
      <c r="L18" s="794"/>
      <c r="M18" s="794"/>
      <c r="N18" s="794"/>
      <c r="O18" s="794"/>
      <c r="P18" s="794"/>
      <c r="Q18" s="169">
        <v>3</v>
      </c>
      <c r="R18" s="795"/>
      <c r="S18" s="796"/>
      <c r="T18" s="795"/>
      <c r="U18" s="881"/>
      <c r="V18" s="498"/>
      <c r="W18" s="550"/>
      <c r="X18" s="551"/>
      <c r="Y18" s="39">
        <v>13</v>
      </c>
      <c r="Z18" s="39" t="b">
        <v>1</v>
      </c>
      <c r="AA18" s="38">
        <v>1</v>
      </c>
      <c r="AB18" s="38">
        <v>15</v>
      </c>
    </row>
    <row r="19" spans="1:28" ht="19" customHeight="1" x14ac:dyDescent="0.15">
      <c r="A19" s="1" t="s">
        <v>550</v>
      </c>
      <c r="B19" s="4" t="s">
        <v>195</v>
      </c>
      <c r="C19" s="13" t="s">
        <v>160</v>
      </c>
      <c r="D19" s="4"/>
      <c r="E19" s="4"/>
      <c r="F19" s="13" t="s">
        <v>160</v>
      </c>
      <c r="G19" s="13" t="s">
        <v>160</v>
      </c>
      <c r="H19" s="4"/>
      <c r="I19" s="793" t="s">
        <v>551</v>
      </c>
      <c r="J19" s="794"/>
      <c r="K19" s="794"/>
      <c r="L19" s="794"/>
      <c r="M19" s="794"/>
      <c r="N19" s="794"/>
      <c r="O19" s="794"/>
      <c r="P19" s="794"/>
      <c r="Q19" s="169">
        <v>1</v>
      </c>
      <c r="R19" s="38"/>
      <c r="S19" s="38"/>
      <c r="T19" s="795"/>
      <c r="U19" s="881"/>
      <c r="V19" s="498"/>
      <c r="W19" s="550"/>
      <c r="X19" s="551"/>
      <c r="Y19" s="39">
        <v>13</v>
      </c>
      <c r="Z19" s="39" t="b">
        <v>1</v>
      </c>
      <c r="AA19" s="38" t="b">
        <v>0</v>
      </c>
      <c r="AB19" s="38">
        <v>15</v>
      </c>
    </row>
    <row r="20" spans="1:28" ht="19" customHeight="1" x14ac:dyDescent="0.15">
      <c r="A20" s="1" t="s">
        <v>552</v>
      </c>
      <c r="B20" s="4" t="s">
        <v>195</v>
      </c>
      <c r="C20" s="4"/>
      <c r="D20" s="13" t="s">
        <v>160</v>
      </c>
      <c r="E20" s="4"/>
      <c r="F20" s="4"/>
      <c r="G20" s="13" t="s">
        <v>160</v>
      </c>
      <c r="H20" s="4"/>
      <c r="I20" s="793" t="s">
        <v>553</v>
      </c>
      <c r="J20" s="794"/>
      <c r="K20" s="794"/>
      <c r="L20" s="794"/>
      <c r="M20" s="794"/>
      <c r="N20" s="794"/>
      <c r="O20" s="794"/>
      <c r="P20" s="794"/>
      <c r="Q20" s="169">
        <v>1</v>
      </c>
      <c r="R20" s="795"/>
      <c r="S20" s="796"/>
      <c r="T20" s="795"/>
      <c r="U20" s="881"/>
      <c r="V20" s="498"/>
      <c r="W20" s="550"/>
      <c r="X20" s="551"/>
      <c r="Y20" s="39">
        <v>13</v>
      </c>
      <c r="Z20" s="39" t="b">
        <v>1</v>
      </c>
      <c r="AA20" s="38" t="b">
        <v>0</v>
      </c>
      <c r="AB20" s="38">
        <v>15</v>
      </c>
    </row>
    <row r="21" spans="1:28" ht="12.75" customHeight="1" x14ac:dyDescent="0.15">
      <c r="A21" s="19" t="s">
        <v>946</v>
      </c>
      <c r="B21" s="19"/>
      <c r="C21" s="19"/>
      <c r="D21" s="19"/>
      <c r="E21" s="19"/>
      <c r="F21" s="19"/>
      <c r="G21" s="19"/>
      <c r="H21" s="19"/>
      <c r="I21" s="798" t="s">
        <v>795</v>
      </c>
      <c r="J21" s="798"/>
      <c r="K21" s="798"/>
      <c r="L21" s="798"/>
      <c r="M21" s="798"/>
      <c r="N21" s="798"/>
      <c r="O21" s="19"/>
      <c r="P21" s="19"/>
      <c r="Q21" s="173"/>
      <c r="R21" s="803"/>
      <c r="S21" s="883"/>
      <c r="T21" s="884"/>
      <c r="U21" s="885"/>
      <c r="V21" s="500"/>
      <c r="W21" s="552"/>
      <c r="X21" s="199"/>
      <c r="Y21" s="39"/>
      <c r="Z21" s="39"/>
      <c r="AB21" s="38">
        <v>16</v>
      </c>
    </row>
    <row r="22" spans="1:28" ht="26" customHeight="1" thickBot="1" x14ac:dyDescent="0.2">
      <c r="A22" s="1" t="s">
        <v>554</v>
      </c>
      <c r="B22" s="4" t="s">
        <v>90</v>
      </c>
      <c r="C22" s="4"/>
      <c r="D22" s="4"/>
      <c r="E22" s="4"/>
      <c r="F22" s="4"/>
      <c r="G22" s="4"/>
      <c r="H22" s="13" t="s">
        <v>160</v>
      </c>
      <c r="I22" s="668" t="s">
        <v>555</v>
      </c>
      <c r="J22" s="669"/>
      <c r="K22" s="669"/>
      <c r="L22" s="669"/>
      <c r="M22" s="669"/>
      <c r="N22" s="669"/>
      <c r="O22" s="669"/>
      <c r="P22" s="669"/>
      <c r="Q22" s="171">
        <v>1</v>
      </c>
      <c r="R22" s="799"/>
      <c r="S22" s="801"/>
      <c r="T22" s="799"/>
      <c r="U22" s="882"/>
      <c r="V22" s="501"/>
      <c r="W22" s="479"/>
      <c r="X22" s="479"/>
      <c r="Y22" s="39">
        <v>13</v>
      </c>
      <c r="Z22" s="39" t="b">
        <v>1</v>
      </c>
      <c r="AA22" s="38" t="b">
        <v>0</v>
      </c>
      <c r="AB22" s="38">
        <v>17</v>
      </c>
    </row>
    <row r="23" spans="1:28" ht="12.75" customHeight="1" x14ac:dyDescent="0.15">
      <c r="A23" s="802"/>
      <c r="B23" s="802"/>
      <c r="C23" s="802"/>
      <c r="D23" s="802"/>
      <c r="E23" s="802"/>
      <c r="F23" s="802"/>
      <c r="G23" s="802"/>
      <c r="H23" s="802"/>
      <c r="I23" s="802"/>
      <c r="J23" s="802"/>
      <c r="K23" s="802"/>
      <c r="L23" s="802"/>
      <c r="M23" s="802"/>
      <c r="N23" s="802"/>
      <c r="O23" s="802"/>
      <c r="P23" s="802"/>
      <c r="Q23" s="802"/>
      <c r="R23" s="802"/>
      <c r="S23" s="802"/>
      <c r="T23" s="802"/>
      <c r="U23" s="802"/>
      <c r="V23" s="164"/>
      <c r="W23" s="164"/>
      <c r="X23" s="164"/>
      <c r="AB23" s="38">
        <v>20</v>
      </c>
    </row>
    <row r="24" spans="1:28" x14ac:dyDescent="0.15">
      <c r="B24" s="5" t="s">
        <v>85</v>
      </c>
      <c r="C24" s="690" t="s">
        <v>651</v>
      </c>
      <c r="D24" s="691"/>
      <c r="E24" s="691"/>
      <c r="F24" s="691"/>
      <c r="G24" s="691"/>
      <c r="H24" s="691"/>
      <c r="I24" s="3"/>
      <c r="K24" s="671" t="s">
        <v>746</v>
      </c>
      <c r="L24" s="671"/>
      <c r="M24" s="671"/>
      <c r="N24" s="671"/>
      <c r="O24" s="671"/>
      <c r="P24" s="671"/>
      <c r="Q24" s="42">
        <f>SUM(Q10:Q22)</f>
        <v>17</v>
      </c>
    </row>
    <row r="25" spans="1:28" x14ac:dyDescent="0.15">
      <c r="B25" s="5" t="s">
        <v>195</v>
      </c>
      <c r="C25" s="690" t="s">
        <v>654</v>
      </c>
      <c r="D25" s="691"/>
      <c r="E25" s="691"/>
      <c r="F25" s="691"/>
      <c r="G25" s="691"/>
      <c r="H25" s="691"/>
      <c r="I25" s="3"/>
    </row>
    <row r="26" spans="1:28" x14ac:dyDescent="0.15">
      <c r="B26" s="5" t="s">
        <v>90</v>
      </c>
      <c r="C26" s="690" t="s">
        <v>657</v>
      </c>
      <c r="D26" s="691"/>
      <c r="E26" s="691"/>
      <c r="F26" s="691"/>
      <c r="G26" s="691"/>
      <c r="H26" s="691"/>
      <c r="I26" s="3"/>
      <c r="L26" s="671" t="s">
        <v>747</v>
      </c>
      <c r="M26" s="671"/>
      <c r="N26" s="671"/>
      <c r="O26" s="671"/>
      <c r="P26" s="671"/>
      <c r="Q26" s="671"/>
      <c r="R26" s="679">
        <f>SUM(R10:R22)</f>
        <v>0</v>
      </c>
      <c r="S26" s="679"/>
    </row>
    <row r="28" spans="1:28" x14ac:dyDescent="0.15">
      <c r="M28" s="671" t="s">
        <v>748</v>
      </c>
      <c r="N28" s="671"/>
      <c r="O28" s="671"/>
      <c r="P28" s="671"/>
      <c r="Q28" s="671"/>
      <c r="R28" s="671"/>
      <c r="S28" s="671"/>
      <c r="T28" s="679">
        <f>SUM(T10:U22)</f>
        <v>0</v>
      </c>
      <c r="U28" s="679"/>
    </row>
    <row r="30" spans="1:28" x14ac:dyDescent="0.15">
      <c r="J30" s="630" t="s">
        <v>750</v>
      </c>
      <c r="K30" s="630"/>
      <c r="L30" s="630"/>
      <c r="M30" s="671" t="s">
        <v>110</v>
      </c>
      <c r="N30" s="671"/>
      <c r="O30" s="671"/>
      <c r="P30" s="671"/>
      <c r="Q30" s="671"/>
      <c r="R30" s="671"/>
      <c r="S30" s="671"/>
      <c r="T30" s="806" t="e">
        <f>T28/R26</f>
        <v>#DIV/0!</v>
      </c>
      <c r="U30" s="789"/>
    </row>
    <row r="31" spans="1:28" x14ac:dyDescent="0.15">
      <c r="J31" s="808" t="s">
        <v>947</v>
      </c>
      <c r="K31" s="641"/>
      <c r="L31" s="641"/>
      <c r="M31" s="641"/>
    </row>
  </sheetData>
  <sheetProtection algorithmName="SHA-512" hashValue="gfZxMI19Op3w5koGamFa7/OqfgLQpkYPOBGAjIX6FK8nSy8EYD9FdMftyywxOtmS5sLWvtJteMPwaHqVE5koag==" saltValue="dtyBta09nbjUnjcmPB7pRQ==" spinCount="100000" sheet="1" selectLockedCells="1"/>
  <mergeCells count="61">
    <mergeCell ref="T30:U30"/>
    <mergeCell ref="J31:M31"/>
    <mergeCell ref="I13:O13"/>
    <mergeCell ref="I15:P15"/>
    <mergeCell ref="R15:S15"/>
    <mergeCell ref="I19:P19"/>
    <mergeCell ref="R18:S18"/>
    <mergeCell ref="I22:P22"/>
    <mergeCell ref="R22:S22"/>
    <mergeCell ref="M30:S30"/>
    <mergeCell ref="J30:L30"/>
    <mergeCell ref="M28:S28"/>
    <mergeCell ref="A23:U23"/>
    <mergeCell ref="C24:H24"/>
    <mergeCell ref="K24:P24"/>
    <mergeCell ref="T22:U22"/>
    <mergeCell ref="T19:U19"/>
    <mergeCell ref="A1:U1"/>
    <mergeCell ref="A2:U2"/>
    <mergeCell ref="A3:O3"/>
    <mergeCell ref="R6:S6"/>
    <mergeCell ref="T6:U6"/>
    <mergeCell ref="R7:S7"/>
    <mergeCell ref="T7:U7"/>
    <mergeCell ref="R8:S8"/>
    <mergeCell ref="T8:U8"/>
    <mergeCell ref="I9:N9"/>
    <mergeCell ref="T15:U15"/>
    <mergeCell ref="I17:N17"/>
    <mergeCell ref="I18:P18"/>
    <mergeCell ref="I10:P10"/>
    <mergeCell ref="R10:S10"/>
    <mergeCell ref="T10:U10"/>
    <mergeCell ref="R13:S13"/>
    <mergeCell ref="T13:U13"/>
    <mergeCell ref="R17:S17"/>
    <mergeCell ref="T17:U17"/>
    <mergeCell ref="T18:U18"/>
    <mergeCell ref="I11:P11"/>
    <mergeCell ref="R11:S11"/>
    <mergeCell ref="T11:U11"/>
    <mergeCell ref="I14:P14"/>
    <mergeCell ref="R14:S14"/>
    <mergeCell ref="T14:U14"/>
    <mergeCell ref="I12:P12"/>
    <mergeCell ref="R12:S12"/>
    <mergeCell ref="T12:U12"/>
    <mergeCell ref="I16:P16"/>
    <mergeCell ref="R16:S16"/>
    <mergeCell ref="T16:U16"/>
    <mergeCell ref="T28:U28"/>
    <mergeCell ref="C25:H25"/>
    <mergeCell ref="C26:H26"/>
    <mergeCell ref="L26:Q26"/>
    <mergeCell ref="R26:S26"/>
    <mergeCell ref="I21:N21"/>
    <mergeCell ref="R20:S20"/>
    <mergeCell ref="T20:U20"/>
    <mergeCell ref="I20:P20"/>
    <mergeCell ref="R21:S21"/>
    <mergeCell ref="T21:U21"/>
  </mergeCells>
  <phoneticPr fontId="0" type="noConversion"/>
  <dataValidations count="4">
    <dataValidation type="list" allowBlank="1" showInputMessage="1" showErrorMessage="1" sqref="R10:U11 R14:U14 R16:U16 R22:U22 T19:U19 R20:U20" xr:uid="{3D93AC50-A6B9-3A4A-9C6A-329EC34222B0}">
      <formula1>$AC$1:$AC$2</formula1>
    </dataValidation>
    <dataValidation type="list" allowBlank="1" showInputMessage="1" showErrorMessage="1" sqref="R12:U12" xr:uid="{760E89EB-3062-2047-972D-31295B2A998C}">
      <formula1>$Z$1:$Z$6</formula1>
    </dataValidation>
    <dataValidation type="list" allowBlank="1" showInputMessage="1" showErrorMessage="1" sqref="R15:U15" xr:uid="{41D8ABFF-0991-4E49-8B28-CDAE8E0E4FCF}">
      <formula1>$AF$1:$AF$2</formula1>
    </dataValidation>
    <dataValidation type="list" allowBlank="1" showInputMessage="1" showErrorMessage="1" sqref="R18:U18" xr:uid="{A820BB34-CA99-B04F-A90E-6FE2861BC90F}">
      <formula1>$AB$1:$AB$4</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582620B-0BEE-2642-857C-291B5EC8FDB3}">
          <x14:formula1>
            <xm:f>Introduction!$G$28:$G$46</xm:f>
          </x14:formula1>
          <xm:sqref>V10:V12 V14:V16 V18:V20 V22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AE34"/>
  <sheetViews>
    <sheetView zoomScaleNormal="100" workbookViewId="0">
      <pane xSplit="23" ySplit="8" topLeftCell="X9" activePane="bottomRight" state="frozen"/>
      <selection pane="topRight" activeCell="AE4" sqref="AE4"/>
      <selection pane="bottomLeft" activeCell="AE4" sqref="AE4"/>
      <selection pane="bottomRight" activeCell="R15" sqref="R15:W15"/>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 customWidth="1"/>
    <col min="25" max="25" width="3.6640625" style="38" hidden="1" customWidth="1"/>
    <col min="26" max="30" width="9.1640625" style="38" hidden="1" customWidth="1"/>
    <col min="31" max="31" width="9.1640625" style="38"/>
  </cols>
  <sheetData>
    <row r="1" spans="1:30" ht="18" x14ac:dyDescent="0.2">
      <c r="A1" s="807" t="s">
        <v>948</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row>
    <row r="2" spans="1:30" x14ac:dyDescent="0.15">
      <c r="A2" s="808" t="s">
        <v>949</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row>
    <row r="3" spans="1:30" x14ac:dyDescent="0.15">
      <c r="A3" s="808"/>
      <c r="B3" s="808"/>
      <c r="C3" s="808"/>
      <c r="D3" s="808"/>
      <c r="E3" s="808"/>
      <c r="F3" s="808"/>
      <c r="G3" s="808"/>
      <c r="H3" s="808"/>
      <c r="I3" s="808"/>
      <c r="J3" s="808"/>
      <c r="K3" s="808"/>
      <c r="L3" s="808"/>
      <c r="M3" s="808"/>
      <c r="N3" s="808"/>
      <c r="O3" s="808"/>
      <c r="P3" s="8"/>
      <c r="Q3" s="8"/>
      <c r="R3" s="1"/>
      <c r="S3" s="1"/>
      <c r="T3" s="1"/>
      <c r="U3" s="1"/>
      <c r="Z3" s="38">
        <v>2</v>
      </c>
      <c r="AA3" s="38">
        <v>2</v>
      </c>
      <c r="AB3" s="38">
        <v>2</v>
      </c>
      <c r="AD3" s="38">
        <v>4</v>
      </c>
    </row>
    <row r="4" spans="1:30" x14ac:dyDescent="0.15">
      <c r="A4" s="8"/>
      <c r="B4" s="8"/>
      <c r="C4" s="8"/>
      <c r="D4" s="8"/>
      <c r="E4" s="8"/>
      <c r="F4" s="8"/>
      <c r="G4" s="8"/>
      <c r="H4" s="8"/>
      <c r="I4" s="8"/>
      <c r="J4" s="8"/>
      <c r="K4" s="8"/>
      <c r="L4" s="8"/>
      <c r="M4" s="8"/>
      <c r="N4" s="8"/>
      <c r="O4" s="8"/>
      <c r="P4" s="8"/>
      <c r="Q4" s="8"/>
      <c r="R4" s="1"/>
      <c r="S4" s="1"/>
      <c r="T4" s="1"/>
      <c r="U4" s="1"/>
      <c r="Z4" s="38">
        <v>3</v>
      </c>
      <c r="AA4" s="38">
        <v>3</v>
      </c>
      <c r="AB4" s="38">
        <v>3</v>
      </c>
      <c r="AD4" s="38">
        <v>5</v>
      </c>
    </row>
    <row r="5" spans="1:30" ht="14" thickBot="1" x14ac:dyDescent="0.2">
      <c r="A5" s="8"/>
      <c r="B5" s="8"/>
      <c r="C5" s="8"/>
      <c r="D5" s="8"/>
      <c r="E5" s="8"/>
      <c r="F5" s="8"/>
      <c r="G5" s="8"/>
      <c r="H5" s="8"/>
      <c r="I5" s="8"/>
      <c r="J5" s="8"/>
      <c r="K5" s="8"/>
      <c r="L5" s="8"/>
      <c r="M5" s="8"/>
      <c r="N5" s="8"/>
      <c r="O5" s="8"/>
      <c r="P5" s="8"/>
      <c r="Q5" s="18"/>
      <c r="R5" s="26"/>
      <c r="S5" s="26"/>
      <c r="T5" s="26"/>
      <c r="U5" s="26"/>
      <c r="Z5" s="38">
        <v>4</v>
      </c>
      <c r="AA5" s="38">
        <v>4</v>
      </c>
      <c r="AB5" s="38">
        <v>4</v>
      </c>
      <c r="AD5" s="38">
        <v>6</v>
      </c>
    </row>
    <row r="6" spans="1:30" ht="16" thickBot="1" x14ac:dyDescent="0.2">
      <c r="A6" s="1"/>
      <c r="B6" s="6"/>
      <c r="C6" s="1"/>
      <c r="D6" s="1"/>
      <c r="E6" s="1"/>
      <c r="F6" s="1"/>
      <c r="G6" s="1"/>
      <c r="H6" s="1"/>
      <c r="I6" s="1"/>
      <c r="J6" s="1"/>
      <c r="K6" s="1"/>
      <c r="L6" s="1"/>
      <c r="M6" s="1"/>
      <c r="N6" s="1"/>
      <c r="O6" s="1"/>
      <c r="P6" s="1"/>
      <c r="Q6" s="147" t="s">
        <v>757</v>
      </c>
      <c r="R6" s="876" t="s">
        <v>757</v>
      </c>
      <c r="S6" s="877"/>
      <c r="T6" s="878" t="s">
        <v>758</v>
      </c>
      <c r="U6" s="810"/>
      <c r="Z6" s="38">
        <v>5</v>
      </c>
      <c r="AA6" s="38">
        <v>5</v>
      </c>
      <c r="AB6" s="38">
        <v>5</v>
      </c>
      <c r="AD6" s="38">
        <v>7</v>
      </c>
    </row>
    <row r="7" spans="1:30" ht="15" x14ac:dyDescent="0.15">
      <c r="A7" s="1"/>
      <c r="B7" s="6"/>
      <c r="C7" s="1"/>
      <c r="D7" s="1"/>
      <c r="E7" s="1"/>
      <c r="F7" s="1"/>
      <c r="G7" s="1"/>
      <c r="H7" s="1"/>
      <c r="I7" s="1"/>
      <c r="J7" s="1"/>
      <c r="K7" s="1"/>
      <c r="L7" s="1"/>
      <c r="M7" s="1"/>
      <c r="N7" s="1"/>
      <c r="O7" s="1"/>
      <c r="P7" s="1"/>
      <c r="Q7" s="148" t="s">
        <v>759</v>
      </c>
      <c r="R7" s="874" t="s">
        <v>760</v>
      </c>
      <c r="S7" s="875"/>
      <c r="T7" s="852" t="s">
        <v>761</v>
      </c>
      <c r="U7" s="812"/>
      <c r="V7" s="147" t="s">
        <v>151</v>
      </c>
      <c r="W7" s="159" t="s">
        <v>152</v>
      </c>
      <c r="X7" s="144"/>
      <c r="AA7" s="38">
        <v>6</v>
      </c>
      <c r="AB7" s="38">
        <v>6</v>
      </c>
      <c r="AD7" s="38">
        <v>8</v>
      </c>
    </row>
    <row r="8" spans="1:30" ht="16" thickBot="1" x14ac:dyDescent="0.2">
      <c r="A8" s="7" t="s">
        <v>153</v>
      </c>
      <c r="B8" s="3"/>
      <c r="C8" s="11" t="s">
        <v>154</v>
      </c>
      <c r="D8" s="11" t="s">
        <v>155</v>
      </c>
      <c r="E8" s="11" t="s">
        <v>155</v>
      </c>
      <c r="F8" s="11" t="s">
        <v>96</v>
      </c>
      <c r="G8" s="11" t="s">
        <v>156</v>
      </c>
      <c r="H8" s="11" t="s">
        <v>82</v>
      </c>
      <c r="I8" s="2" t="s">
        <v>157</v>
      </c>
      <c r="J8" s="2"/>
      <c r="K8" s="2"/>
      <c r="L8" s="2"/>
      <c r="M8" s="2"/>
      <c r="N8" s="2"/>
      <c r="O8" s="2"/>
      <c r="P8" s="2"/>
      <c r="Q8" s="149" t="s">
        <v>761</v>
      </c>
      <c r="R8" s="879" t="s">
        <v>761</v>
      </c>
      <c r="S8" s="880"/>
      <c r="T8" s="853" t="s">
        <v>762</v>
      </c>
      <c r="U8" s="814"/>
      <c r="V8" s="149" t="s">
        <v>158</v>
      </c>
      <c r="W8" s="227" t="s">
        <v>158</v>
      </c>
      <c r="X8" s="145" t="s">
        <v>763</v>
      </c>
      <c r="AB8" s="38">
        <v>7</v>
      </c>
      <c r="AD8" s="38">
        <v>9</v>
      </c>
    </row>
    <row r="9" spans="1:30" x14ac:dyDescent="0.15">
      <c r="A9" s="19" t="s">
        <v>950</v>
      </c>
      <c r="B9" s="19"/>
      <c r="C9" s="19"/>
      <c r="D9" s="19"/>
      <c r="E9" s="19"/>
      <c r="F9" s="19"/>
      <c r="G9" s="19"/>
      <c r="H9" s="19"/>
      <c r="I9" s="798" t="s">
        <v>951</v>
      </c>
      <c r="J9" s="798"/>
      <c r="K9" s="798"/>
      <c r="L9" s="798"/>
      <c r="M9" s="798"/>
      <c r="N9" s="798"/>
      <c r="O9" s="19"/>
      <c r="P9" s="19"/>
      <c r="Q9" s="220"/>
      <c r="R9" s="221"/>
      <c r="S9" s="222"/>
      <c r="T9" s="221"/>
      <c r="U9" s="223"/>
      <c r="V9" s="224"/>
      <c r="W9" s="226"/>
      <c r="X9" s="231"/>
      <c r="AB9" s="38">
        <v>8</v>
      </c>
      <c r="AD9" s="38">
        <v>10</v>
      </c>
    </row>
    <row r="10" spans="1:30" ht="18" customHeight="1" x14ac:dyDescent="0.15">
      <c r="A10" s="1" t="s">
        <v>556</v>
      </c>
      <c r="B10" s="12" t="s">
        <v>85</v>
      </c>
      <c r="C10" s="13" t="s">
        <v>160</v>
      </c>
      <c r="D10" s="13" t="s">
        <v>160</v>
      </c>
      <c r="E10" s="13" t="s">
        <v>160</v>
      </c>
      <c r="F10" s="4"/>
      <c r="G10" s="4"/>
      <c r="H10" s="13" t="s">
        <v>160</v>
      </c>
      <c r="I10" s="793" t="s">
        <v>557</v>
      </c>
      <c r="J10" s="641"/>
      <c r="K10" s="641"/>
      <c r="L10" s="641"/>
      <c r="M10" s="641"/>
      <c r="N10" s="641"/>
      <c r="O10" s="641"/>
      <c r="P10" s="641"/>
      <c r="Q10" s="169">
        <v>1</v>
      </c>
      <c r="R10" s="795"/>
      <c r="S10" s="796"/>
      <c r="T10" s="795"/>
      <c r="U10" s="881"/>
      <c r="V10" s="389"/>
      <c r="W10" s="377"/>
      <c r="X10" s="377"/>
      <c r="Y10" s="39">
        <v>14</v>
      </c>
      <c r="Z10" s="39" t="b">
        <v>1</v>
      </c>
      <c r="AA10" s="38" t="b">
        <v>1</v>
      </c>
      <c r="AB10" s="38">
        <v>9</v>
      </c>
      <c r="AD10" s="38">
        <v>11</v>
      </c>
    </row>
    <row r="11" spans="1:30" ht="25" customHeight="1" x14ac:dyDescent="0.15">
      <c r="A11" s="1" t="s">
        <v>558</v>
      </c>
      <c r="B11" s="12" t="s">
        <v>85</v>
      </c>
      <c r="C11" s="13"/>
      <c r="D11" s="13" t="s">
        <v>160</v>
      </c>
      <c r="E11" s="4"/>
      <c r="F11" s="4"/>
      <c r="G11" s="13" t="s">
        <v>160</v>
      </c>
      <c r="H11" s="13" t="s">
        <v>160</v>
      </c>
      <c r="I11" s="668" t="s">
        <v>559</v>
      </c>
      <c r="J11" s="650"/>
      <c r="K11" s="650"/>
      <c r="L11" s="650"/>
      <c r="M11" s="650"/>
      <c r="N11" s="650"/>
      <c r="O11" s="650"/>
      <c r="P11" s="650"/>
      <c r="Q11" s="169">
        <v>1</v>
      </c>
      <c r="R11" s="795"/>
      <c r="S11" s="796"/>
      <c r="T11" s="795"/>
      <c r="U11" s="881"/>
      <c r="V11" s="389"/>
      <c r="W11" s="377"/>
      <c r="X11" s="377"/>
      <c r="Y11" s="39">
        <v>14</v>
      </c>
      <c r="Z11" s="39" t="b">
        <v>1</v>
      </c>
      <c r="AA11" s="38" t="b">
        <v>0</v>
      </c>
      <c r="AB11" s="38">
        <v>9</v>
      </c>
      <c r="AD11" s="38">
        <v>11</v>
      </c>
    </row>
    <row r="12" spans="1:30" x14ac:dyDescent="0.15">
      <c r="A12" s="19" t="s">
        <v>952</v>
      </c>
      <c r="B12" s="19"/>
      <c r="C12" s="19"/>
      <c r="D12" s="19"/>
      <c r="E12" s="19"/>
      <c r="F12" s="20"/>
      <c r="G12" s="19"/>
      <c r="H12" s="19"/>
      <c r="I12" s="798" t="s">
        <v>953</v>
      </c>
      <c r="J12" s="798"/>
      <c r="K12" s="798"/>
      <c r="L12" s="798"/>
      <c r="M12" s="798"/>
      <c r="N12" s="798"/>
      <c r="O12" s="19"/>
      <c r="P12" s="19"/>
      <c r="Q12" s="177"/>
      <c r="R12" s="402"/>
      <c r="S12" s="404"/>
      <c r="T12" s="405"/>
      <c r="U12" s="404"/>
      <c r="V12" s="388"/>
      <c r="W12" s="388"/>
      <c r="X12" s="388"/>
      <c r="Z12" s="39"/>
      <c r="AB12" s="38">
        <v>10</v>
      </c>
    </row>
    <row r="13" spans="1:30" ht="27" customHeight="1" x14ac:dyDescent="0.15">
      <c r="A13" s="1" t="s">
        <v>560</v>
      </c>
      <c r="B13" s="4" t="s">
        <v>195</v>
      </c>
      <c r="C13" s="13" t="s">
        <v>160</v>
      </c>
      <c r="D13" s="13" t="s">
        <v>160</v>
      </c>
      <c r="E13" s="13" t="s">
        <v>160</v>
      </c>
      <c r="F13" s="13" t="s">
        <v>160</v>
      </c>
      <c r="G13" s="4"/>
      <c r="H13" s="13" t="s">
        <v>160</v>
      </c>
      <c r="I13" s="668" t="s">
        <v>561</v>
      </c>
      <c r="J13" s="669"/>
      <c r="K13" s="669"/>
      <c r="L13" s="669"/>
      <c r="M13" s="669"/>
      <c r="N13" s="669"/>
      <c r="O13" s="669"/>
      <c r="P13" s="669"/>
      <c r="Q13" s="169">
        <v>1</v>
      </c>
      <c r="R13" s="795"/>
      <c r="S13" s="796"/>
      <c r="T13" s="795"/>
      <c r="U13" s="881"/>
      <c r="V13" s="389"/>
      <c r="W13" s="377"/>
      <c r="X13" s="377"/>
      <c r="Y13" s="39">
        <v>14</v>
      </c>
      <c r="Z13" s="39" t="b">
        <v>1</v>
      </c>
      <c r="AA13" s="38" t="b">
        <v>0</v>
      </c>
      <c r="AB13" s="38">
        <v>11</v>
      </c>
    </row>
    <row r="14" spans="1:30" ht="12.75" customHeight="1" x14ac:dyDescent="0.15">
      <c r="A14" s="19" t="s">
        <v>954</v>
      </c>
      <c r="B14" s="19"/>
      <c r="C14" s="19"/>
      <c r="D14" s="19"/>
      <c r="E14" s="19"/>
      <c r="F14" s="19"/>
      <c r="G14" s="19"/>
      <c r="H14" s="19"/>
      <c r="I14" s="798" t="s">
        <v>955</v>
      </c>
      <c r="J14" s="798"/>
      <c r="K14" s="798"/>
      <c r="L14" s="798"/>
      <c r="M14" s="798"/>
      <c r="N14" s="798"/>
      <c r="O14" s="19"/>
      <c r="P14" s="19"/>
      <c r="Q14" s="178"/>
      <c r="R14" s="406"/>
      <c r="S14" s="407"/>
      <c r="T14" s="406"/>
      <c r="U14" s="502"/>
      <c r="V14" s="393"/>
      <c r="W14" s="393"/>
      <c r="X14" s="393"/>
      <c r="Z14" s="39"/>
      <c r="AB14" s="38">
        <v>14</v>
      </c>
    </row>
    <row r="15" spans="1:30" ht="41" customHeight="1" x14ac:dyDescent="0.15">
      <c r="A15" s="1" t="s">
        <v>562</v>
      </c>
      <c r="B15" s="4" t="s">
        <v>90</v>
      </c>
      <c r="C15" s="4"/>
      <c r="D15" s="4"/>
      <c r="E15" s="4"/>
      <c r="F15" s="4"/>
      <c r="G15" s="13" t="s">
        <v>160</v>
      </c>
      <c r="H15" s="4"/>
      <c r="I15" s="668" t="s">
        <v>563</v>
      </c>
      <c r="J15" s="669"/>
      <c r="K15" s="669"/>
      <c r="L15" s="669"/>
      <c r="M15" s="669"/>
      <c r="N15" s="669"/>
      <c r="O15" s="669"/>
      <c r="P15" s="669"/>
      <c r="Q15" s="171">
        <v>1</v>
      </c>
      <c r="R15" s="799"/>
      <c r="S15" s="801"/>
      <c r="T15" s="799"/>
      <c r="U15" s="882"/>
      <c r="V15" s="484"/>
      <c r="W15" s="385"/>
      <c r="X15" s="385"/>
      <c r="Y15" s="39">
        <v>14</v>
      </c>
      <c r="Z15" s="39" t="b">
        <v>1</v>
      </c>
      <c r="AA15" s="38" t="b">
        <v>0</v>
      </c>
      <c r="AB15" s="38">
        <v>15</v>
      </c>
    </row>
    <row r="16" spans="1:30" ht="12.75" customHeight="1" x14ac:dyDescent="0.15">
      <c r="A16" s="802"/>
      <c r="B16" s="802"/>
      <c r="C16" s="802"/>
      <c r="D16" s="802"/>
      <c r="E16" s="802"/>
      <c r="F16" s="802"/>
      <c r="G16" s="802"/>
      <c r="H16" s="802"/>
      <c r="I16" s="802"/>
      <c r="J16" s="802"/>
      <c r="K16" s="802"/>
      <c r="L16" s="802"/>
      <c r="M16" s="802"/>
      <c r="N16" s="802"/>
      <c r="O16" s="802"/>
      <c r="P16" s="802"/>
      <c r="Q16" s="802"/>
      <c r="R16" s="802"/>
      <c r="S16" s="802"/>
      <c r="T16" s="802"/>
      <c r="U16" s="802"/>
      <c r="V16" s="628"/>
      <c r="W16" s="628"/>
      <c r="X16" s="886"/>
      <c r="AB16" s="38">
        <v>20</v>
      </c>
    </row>
    <row r="17" spans="2:21" x14ac:dyDescent="0.15">
      <c r="B17" s="5" t="s">
        <v>85</v>
      </c>
      <c r="C17" s="690" t="s">
        <v>651</v>
      </c>
      <c r="D17" s="691"/>
      <c r="E17" s="691"/>
      <c r="F17" s="691"/>
      <c r="G17" s="691"/>
      <c r="H17" s="691"/>
      <c r="I17" s="3"/>
      <c r="K17" s="671" t="s">
        <v>746</v>
      </c>
      <c r="L17" s="671"/>
      <c r="M17" s="671"/>
      <c r="N17" s="671"/>
      <c r="O17" s="671"/>
      <c r="P17" s="671"/>
      <c r="Q17" s="42">
        <f>SUM(Q10:Q15)</f>
        <v>4</v>
      </c>
    </row>
    <row r="18" spans="2:21" x14ac:dyDescent="0.15">
      <c r="B18" s="5" t="s">
        <v>195</v>
      </c>
      <c r="C18" s="690" t="s">
        <v>654</v>
      </c>
      <c r="D18" s="691"/>
      <c r="E18" s="691"/>
      <c r="F18" s="691"/>
      <c r="G18" s="691"/>
      <c r="H18" s="691"/>
      <c r="I18" s="3"/>
    </row>
    <row r="19" spans="2:21" x14ac:dyDescent="0.15">
      <c r="B19" s="5" t="s">
        <v>90</v>
      </c>
      <c r="C19" s="690" t="s">
        <v>657</v>
      </c>
      <c r="D19" s="691"/>
      <c r="E19" s="691"/>
      <c r="F19" s="691"/>
      <c r="G19" s="691"/>
      <c r="H19" s="691"/>
      <c r="I19" s="3"/>
      <c r="L19" s="671" t="s">
        <v>747</v>
      </c>
      <c r="M19" s="671"/>
      <c r="N19" s="671"/>
      <c r="O19" s="671"/>
      <c r="P19" s="671"/>
      <c r="Q19" s="671"/>
      <c r="R19" s="679">
        <f>SUM(R10:S15)</f>
        <v>0</v>
      </c>
      <c r="S19" s="679"/>
    </row>
    <row r="21" spans="2:21" x14ac:dyDescent="0.15">
      <c r="M21" s="671" t="s">
        <v>748</v>
      </c>
      <c r="N21" s="671"/>
      <c r="O21" s="671"/>
      <c r="P21" s="671"/>
      <c r="Q21" s="671"/>
      <c r="R21" s="671"/>
      <c r="S21" s="671"/>
      <c r="T21" s="679">
        <f>SUM(T10:U15)</f>
        <v>0</v>
      </c>
      <c r="U21" s="679"/>
    </row>
    <row r="23" spans="2:21" x14ac:dyDescent="0.15">
      <c r="J23" s="630" t="s">
        <v>750</v>
      </c>
      <c r="K23" s="630"/>
      <c r="L23" s="630"/>
      <c r="M23" s="671" t="s">
        <v>110</v>
      </c>
      <c r="N23" s="671"/>
      <c r="O23" s="671"/>
      <c r="P23" s="671"/>
      <c r="Q23" s="671"/>
      <c r="R23" s="671"/>
      <c r="S23" s="671"/>
      <c r="T23" s="806" t="e">
        <f>T21/R19</f>
        <v>#DIV/0!</v>
      </c>
      <c r="U23" s="789"/>
    </row>
    <row r="24" spans="2:21" x14ac:dyDescent="0.15">
      <c r="J24" s="808" t="s">
        <v>956</v>
      </c>
      <c r="K24" s="641"/>
      <c r="L24" s="641"/>
      <c r="M24" s="641"/>
    </row>
    <row r="34" spans="23:23" x14ac:dyDescent="0.15">
      <c r="W34" s="17" t="s">
        <v>66</v>
      </c>
    </row>
  </sheetData>
  <sheetProtection algorithmName="SHA-512" hashValue="Xd9QBjRnqJt5MrJR7hZVtBvz805DPPvAejI2bIwvtIaRzn3UlxY00eQx8k1R8WSgwfKXz9RjetCMR/kw3hlKGA==" saltValue="COjBdQ81kksP0pe5sPxNcg==" spinCount="100000" sheet="1" selectLockedCells="1"/>
  <mergeCells count="37">
    <mergeCell ref="T23:U23"/>
    <mergeCell ref="M23:S23"/>
    <mergeCell ref="J23:L23"/>
    <mergeCell ref="J24:M24"/>
    <mergeCell ref="A1:U1"/>
    <mergeCell ref="A2:U2"/>
    <mergeCell ref="A3:O3"/>
    <mergeCell ref="R6:S6"/>
    <mergeCell ref="T6:U6"/>
    <mergeCell ref="R7:S7"/>
    <mergeCell ref="T7:U7"/>
    <mergeCell ref="I12:N12"/>
    <mergeCell ref="I13:P13"/>
    <mergeCell ref="R13:S13"/>
    <mergeCell ref="T13:U13"/>
    <mergeCell ref="R8:S8"/>
    <mergeCell ref="I14:N14"/>
    <mergeCell ref="I15:P15"/>
    <mergeCell ref="T8:U8"/>
    <mergeCell ref="I11:P11"/>
    <mergeCell ref="R11:S11"/>
    <mergeCell ref="T11:U11"/>
    <mergeCell ref="I9:N9"/>
    <mergeCell ref="I10:P10"/>
    <mergeCell ref="R10:S10"/>
    <mergeCell ref="T10:U10"/>
    <mergeCell ref="R15:S15"/>
    <mergeCell ref="T15:U15"/>
    <mergeCell ref="A16:X16"/>
    <mergeCell ref="T21:U21"/>
    <mergeCell ref="C19:H19"/>
    <mergeCell ref="L19:Q19"/>
    <mergeCell ref="R19:S19"/>
    <mergeCell ref="M21:S21"/>
    <mergeCell ref="C17:H17"/>
    <mergeCell ref="K17:P17"/>
    <mergeCell ref="C18:H18"/>
  </mergeCells>
  <phoneticPr fontId="0" type="noConversion"/>
  <dataValidations count="1">
    <dataValidation type="list" allowBlank="1" showInputMessage="1" showErrorMessage="1" sqref="R10:U11 R13:U13 R15:U15" xr:uid="{F8AFDB6A-B7D9-4E4B-BE34-FD7DE2520A36}">
      <formula1>$AC$1:$AC$2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00D4CFD-D3AE-5B44-BA94-6387B0755FFC}">
          <x14:formula1>
            <xm:f>Introduction!$G$28:$G$46</xm:f>
          </x14:formula1>
          <xm:sqref>V10:V11 V13 V15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pageSetUpPr fitToPage="1"/>
  </sheetPr>
  <dimension ref="A1:Q44"/>
  <sheetViews>
    <sheetView tabSelected="1" zoomScaleNormal="100" workbookViewId="0">
      <selection activeCell="C11" sqref="C11:G11"/>
    </sheetView>
  </sheetViews>
  <sheetFormatPr baseColWidth="10" defaultColWidth="8.83203125" defaultRowHeight="13" x14ac:dyDescent="0.15"/>
  <cols>
    <col min="1" max="1" width="6.1640625" customWidth="1"/>
    <col min="2" max="2" width="16.83203125" customWidth="1"/>
    <col min="3" max="3" width="9.33203125" customWidth="1"/>
    <col min="10" max="10" width="13.83203125" customWidth="1"/>
  </cols>
  <sheetData>
    <row r="1" spans="1:17" ht="60.75" customHeight="1" x14ac:dyDescent="0.15"/>
    <row r="2" spans="1:17" ht="20" x14ac:dyDescent="0.2">
      <c r="A2" s="637" t="s">
        <v>43</v>
      </c>
      <c r="B2" s="637"/>
      <c r="C2" s="637"/>
      <c r="D2" s="637"/>
      <c r="E2" s="637"/>
      <c r="F2" s="637"/>
      <c r="G2" s="637"/>
      <c r="H2" s="637"/>
      <c r="I2" s="637"/>
      <c r="J2" s="637"/>
    </row>
    <row r="3" spans="1:17" ht="20" x14ac:dyDescent="0.2">
      <c r="A3" s="637" t="str">
        <f>Introduction!B4</f>
        <v>Version 5</v>
      </c>
      <c r="B3" s="637"/>
      <c r="C3" s="637"/>
      <c r="D3" s="637"/>
      <c r="E3" s="637"/>
      <c r="F3" s="637"/>
      <c r="G3" s="637"/>
      <c r="H3" s="637"/>
      <c r="I3" s="637"/>
      <c r="J3" s="637"/>
    </row>
    <row r="4" spans="1:17" ht="20" x14ac:dyDescent="0.2">
      <c r="A4" s="637" t="s">
        <v>44</v>
      </c>
      <c r="B4" s="637"/>
      <c r="C4" s="637"/>
      <c r="D4" s="637"/>
      <c r="E4" s="637"/>
      <c r="F4" s="637"/>
      <c r="G4" s="637"/>
      <c r="H4" s="637"/>
      <c r="I4" s="637"/>
      <c r="J4" s="637"/>
    </row>
    <row r="5" spans="1:17" ht="14" x14ac:dyDescent="0.15">
      <c r="B5" s="979" t="str">
        <f>Introduction!B6</f>
        <v>Revised 12-26-24</v>
      </c>
      <c r="C5" s="979"/>
      <c r="D5" s="979"/>
      <c r="E5" s="979"/>
      <c r="F5" s="979"/>
      <c r="G5" s="979"/>
      <c r="H5" s="979"/>
      <c r="I5" s="979"/>
    </row>
    <row r="6" spans="1:17" x14ac:dyDescent="0.15">
      <c r="B6" s="56"/>
      <c r="C6" s="56"/>
      <c r="D6" s="56"/>
      <c r="E6" s="56"/>
      <c r="F6" s="56"/>
      <c r="G6" s="56"/>
      <c r="H6" s="56"/>
      <c r="I6" s="56"/>
    </row>
    <row r="7" spans="1:17" ht="16" x14ac:dyDescent="0.2">
      <c r="A7" s="635" t="s">
        <v>8</v>
      </c>
      <c r="B7" s="636"/>
      <c r="C7" s="636"/>
      <c r="D7" s="636"/>
      <c r="E7" s="636"/>
      <c r="F7" s="636"/>
      <c r="G7" s="636"/>
      <c r="H7" s="636"/>
      <c r="I7" s="636"/>
      <c r="J7" s="636"/>
      <c r="K7" s="636"/>
    </row>
    <row r="8" spans="1:17" ht="92" customHeight="1" x14ac:dyDescent="0.2">
      <c r="A8" s="956" t="s">
        <v>45</v>
      </c>
      <c r="B8" s="956"/>
      <c r="C8" s="956"/>
      <c r="D8" s="956"/>
      <c r="E8" s="956"/>
      <c r="F8" s="956"/>
      <c r="G8" s="956"/>
      <c r="H8" s="956"/>
      <c r="I8" s="956"/>
      <c r="J8" s="956"/>
      <c r="K8" s="957"/>
    </row>
    <row r="9" spans="1:17" ht="50" customHeight="1" x14ac:dyDescent="0.2">
      <c r="A9" s="958" t="s">
        <v>1142</v>
      </c>
      <c r="B9" s="959"/>
      <c r="C9" s="959"/>
      <c r="D9" s="959"/>
      <c r="E9" s="959"/>
      <c r="F9" s="959"/>
      <c r="G9" s="959"/>
      <c r="H9" s="959"/>
      <c r="I9" s="959"/>
      <c r="J9" s="959"/>
      <c r="K9" s="960"/>
    </row>
    <row r="10" spans="1:17" ht="19.5" customHeight="1" x14ac:dyDescent="0.2">
      <c r="A10" s="635" t="s">
        <v>46</v>
      </c>
      <c r="B10" s="636"/>
      <c r="C10" s="636"/>
      <c r="D10" s="636"/>
      <c r="E10" s="636"/>
      <c r="F10" s="636"/>
      <c r="G10" s="636"/>
      <c r="H10" s="636"/>
      <c r="I10" s="636"/>
      <c r="J10" s="636"/>
      <c r="K10" s="636"/>
    </row>
    <row r="11" spans="1:17" ht="15" customHeight="1" x14ac:dyDescent="0.2">
      <c r="A11" s="961" t="s">
        <v>47</v>
      </c>
      <c r="B11" s="962"/>
      <c r="C11" s="963"/>
      <c r="D11" s="963"/>
      <c r="E11" s="963"/>
      <c r="F11" s="963"/>
      <c r="G11" s="963"/>
      <c r="H11" s="964"/>
      <c r="I11" s="964"/>
      <c r="J11" s="964"/>
    </row>
    <row r="12" spans="1:17" ht="15" customHeight="1" x14ac:dyDescent="0.2">
      <c r="A12" s="961" t="s">
        <v>48</v>
      </c>
      <c r="B12" s="962"/>
      <c r="C12" s="965"/>
      <c r="D12" s="965"/>
      <c r="E12" s="965"/>
      <c r="F12" s="965"/>
      <c r="G12" s="965"/>
      <c r="H12" s="964"/>
      <c r="I12" s="964"/>
      <c r="J12" s="964"/>
    </row>
    <row r="13" spans="1:17" ht="15" customHeight="1" x14ac:dyDescent="0.2">
      <c r="A13" s="961" t="s">
        <v>49</v>
      </c>
      <c r="B13" s="962"/>
      <c r="C13" s="966"/>
      <c r="D13" s="966"/>
      <c r="E13" s="966"/>
      <c r="F13" s="966"/>
      <c r="G13" s="966"/>
      <c r="H13" s="964"/>
      <c r="I13" s="964"/>
      <c r="J13" s="964"/>
    </row>
    <row r="14" spans="1:17" ht="15" customHeight="1" x14ac:dyDescent="0.2">
      <c r="A14" s="967"/>
      <c r="B14" s="967"/>
      <c r="C14" s="968"/>
      <c r="D14" s="968"/>
      <c r="E14" s="968"/>
      <c r="F14" s="967"/>
      <c r="G14" s="967"/>
      <c r="H14" s="964"/>
      <c r="I14" s="969"/>
      <c r="J14" s="964"/>
    </row>
    <row r="15" spans="1:17" ht="15" customHeight="1" x14ac:dyDescent="0.2">
      <c r="A15" s="961" t="s">
        <v>50</v>
      </c>
      <c r="B15" s="962"/>
      <c r="C15" s="970"/>
      <c r="D15" s="970"/>
      <c r="E15" s="970"/>
      <c r="F15" s="970"/>
      <c r="G15" s="967" t="s">
        <v>51</v>
      </c>
      <c r="H15" s="971"/>
      <c r="I15" s="971"/>
      <c r="J15" s="971"/>
      <c r="L15" s="8"/>
      <c r="N15" s="633"/>
      <c r="O15" s="633"/>
      <c r="P15" s="633"/>
      <c r="Q15" s="634"/>
    </row>
    <row r="16" spans="1:17" ht="15" customHeight="1" x14ac:dyDescent="0.2">
      <c r="A16" s="960" t="s">
        <v>52</v>
      </c>
      <c r="B16" s="960"/>
      <c r="C16" s="970"/>
      <c r="D16" s="970"/>
      <c r="E16" s="970"/>
      <c r="F16" s="970"/>
      <c r="G16" s="967" t="s">
        <v>53</v>
      </c>
      <c r="H16" s="966"/>
      <c r="I16" s="966"/>
      <c r="J16" s="966"/>
    </row>
    <row r="17" spans="1:10" ht="15" customHeight="1" x14ac:dyDescent="0.2">
      <c r="A17" s="960" t="s">
        <v>54</v>
      </c>
      <c r="B17" s="960"/>
      <c r="C17" s="971"/>
      <c r="D17" s="971"/>
      <c r="E17" s="971"/>
      <c r="F17" s="971"/>
      <c r="G17" s="967" t="s">
        <v>55</v>
      </c>
      <c r="H17" s="966"/>
      <c r="I17" s="966"/>
      <c r="J17" s="966"/>
    </row>
    <row r="18" spans="1:10" ht="15" customHeight="1" x14ac:dyDescent="0.2">
      <c r="A18" s="960"/>
      <c r="B18" s="960"/>
      <c r="C18" s="970"/>
      <c r="D18" s="970"/>
      <c r="E18" s="970"/>
      <c r="F18" s="970"/>
      <c r="G18" s="967"/>
      <c r="H18" s="972"/>
      <c r="I18" s="972"/>
      <c r="J18" s="972"/>
    </row>
    <row r="19" spans="1:10" ht="15" customHeight="1" x14ac:dyDescent="0.2">
      <c r="A19" s="960" t="s">
        <v>56</v>
      </c>
      <c r="B19" s="960"/>
      <c r="C19" s="971"/>
      <c r="D19" s="971"/>
      <c r="E19" s="971"/>
      <c r="F19" s="971"/>
      <c r="G19" s="967"/>
      <c r="H19" s="964"/>
      <c r="I19" s="964"/>
      <c r="J19" s="964"/>
    </row>
    <row r="20" spans="1:10" ht="15" customHeight="1" x14ac:dyDescent="0.2">
      <c r="A20" s="967"/>
      <c r="B20" s="967"/>
      <c r="C20" s="964"/>
      <c r="D20" s="964"/>
      <c r="E20" s="964"/>
      <c r="F20" s="964"/>
      <c r="G20" s="967"/>
      <c r="H20" s="967"/>
      <c r="I20" s="967"/>
      <c r="J20" s="967"/>
    </row>
    <row r="21" spans="1:10" ht="18.75" customHeight="1" x14ac:dyDescent="0.2">
      <c r="A21" s="973" t="s">
        <v>57</v>
      </c>
      <c r="B21" s="973"/>
      <c r="C21" s="973"/>
      <c r="D21" s="973"/>
      <c r="E21" s="973"/>
      <c r="F21" s="973"/>
      <c r="G21" s="973"/>
      <c r="H21" s="960"/>
      <c r="I21" s="960"/>
      <c r="J21" s="974"/>
    </row>
    <row r="22" spans="1:10" ht="16" x14ac:dyDescent="0.2">
      <c r="A22" s="967"/>
      <c r="B22" s="975" t="s">
        <v>58</v>
      </c>
      <c r="C22" s="975"/>
      <c r="D22" s="975"/>
      <c r="E22" s="975"/>
      <c r="F22" s="961"/>
      <c r="G22" s="976"/>
      <c r="H22" s="976" t="s">
        <v>59</v>
      </c>
      <c r="I22" s="976"/>
      <c r="J22" s="976"/>
    </row>
    <row r="23" spans="1:10" ht="14.25" customHeight="1" x14ac:dyDescent="0.2">
      <c r="A23" s="971"/>
      <c r="B23" s="971"/>
      <c r="C23" s="971"/>
      <c r="D23" s="971"/>
      <c r="E23" s="971"/>
      <c r="F23" s="971"/>
      <c r="G23" s="977"/>
      <c r="H23" s="971"/>
      <c r="I23" s="978"/>
      <c r="J23" s="978"/>
    </row>
    <row r="24" spans="1:10" ht="14.25" customHeight="1" x14ac:dyDescent="0.2">
      <c r="A24" s="971"/>
      <c r="B24" s="971"/>
      <c r="C24" s="971"/>
      <c r="D24" s="971"/>
      <c r="E24" s="971"/>
      <c r="F24" s="971"/>
      <c r="G24" s="977"/>
      <c r="H24" s="971"/>
      <c r="I24" s="978"/>
      <c r="J24" s="978"/>
    </row>
    <row r="25" spans="1:10" ht="14.25" customHeight="1" x14ac:dyDescent="0.2">
      <c r="A25" s="971"/>
      <c r="B25" s="971"/>
      <c r="C25" s="971"/>
      <c r="D25" s="971"/>
      <c r="E25" s="971"/>
      <c r="F25" s="971"/>
      <c r="G25" s="977"/>
      <c r="H25" s="971"/>
      <c r="I25" s="978"/>
      <c r="J25" s="978"/>
    </row>
    <row r="26" spans="1:10" ht="14.25" customHeight="1" x14ac:dyDescent="0.2">
      <c r="A26" s="971"/>
      <c r="B26" s="971"/>
      <c r="C26" s="971"/>
      <c r="D26" s="971"/>
      <c r="E26" s="971"/>
      <c r="F26" s="971"/>
      <c r="G26" s="977"/>
      <c r="H26" s="971"/>
      <c r="I26" s="978"/>
      <c r="J26" s="978"/>
    </row>
    <row r="27" spans="1:10" ht="14" x14ac:dyDescent="0.15">
      <c r="A27" s="67"/>
      <c r="B27" s="242"/>
      <c r="C27" s="242"/>
      <c r="D27" s="242"/>
      <c r="E27" s="242"/>
      <c r="F27" s="242"/>
      <c r="G27" s="242"/>
      <c r="H27" s="242"/>
      <c r="I27" s="242"/>
      <c r="J27" s="242"/>
    </row>
    <row r="28" spans="1:10" ht="16" x14ac:dyDescent="0.2">
      <c r="A28" s="640" t="s">
        <v>60</v>
      </c>
      <c r="B28" s="980"/>
      <c r="C28" s="980"/>
      <c r="D28" s="980"/>
      <c r="E28" s="980"/>
      <c r="F28" s="980"/>
      <c r="G28" s="980"/>
      <c r="H28" s="980"/>
      <c r="I28" s="980"/>
      <c r="J28" s="980"/>
    </row>
    <row r="29" spans="1:10" ht="17" customHeight="1" x14ac:dyDescent="0.2">
      <c r="A29" s="981" t="s">
        <v>61</v>
      </c>
      <c r="B29" s="981"/>
      <c r="C29" s="981"/>
      <c r="D29" s="981"/>
      <c r="E29" s="981"/>
      <c r="F29" s="981"/>
      <c r="G29" s="981"/>
      <c r="H29" s="981"/>
      <c r="I29" s="981"/>
      <c r="J29" s="981"/>
    </row>
    <row r="30" spans="1:10" ht="13.75" customHeight="1" x14ac:dyDescent="0.2">
      <c r="A30" s="982"/>
      <c r="B30" s="967"/>
      <c r="C30" s="983"/>
      <c r="D30" s="984"/>
      <c r="E30" s="984"/>
      <c r="F30" s="967"/>
      <c r="G30" s="984"/>
      <c r="H30" s="984"/>
      <c r="I30" s="984"/>
      <c r="J30" s="967"/>
    </row>
    <row r="31" spans="1:10" ht="15" customHeight="1" x14ac:dyDescent="0.2">
      <c r="A31" s="967"/>
      <c r="B31" s="985" t="s">
        <v>1147</v>
      </c>
      <c r="C31" s="985"/>
      <c r="D31" s="986">
        <v>3000</v>
      </c>
      <c r="E31" s="984"/>
      <c r="F31" s="962"/>
      <c r="G31" s="967"/>
      <c r="H31" s="967"/>
      <c r="I31" s="967"/>
      <c r="J31" s="967"/>
    </row>
    <row r="32" spans="1:10" ht="15" customHeight="1" x14ac:dyDescent="0.2">
      <c r="A32" s="985" t="s">
        <v>1148</v>
      </c>
      <c r="B32" s="985"/>
      <c r="C32" s="985"/>
      <c r="D32" s="986">
        <v>4000</v>
      </c>
      <c r="E32" s="967"/>
      <c r="F32" s="967"/>
      <c r="G32" s="967"/>
      <c r="H32" s="967"/>
      <c r="I32" s="967"/>
      <c r="J32" s="967"/>
    </row>
    <row r="33" spans="1:10" ht="15" customHeight="1" x14ac:dyDescent="0.2">
      <c r="A33" s="985" t="s">
        <v>1149</v>
      </c>
      <c r="B33" s="985"/>
      <c r="C33" s="985"/>
      <c r="D33" s="986">
        <v>5000</v>
      </c>
      <c r="E33" s="967"/>
      <c r="F33" s="967"/>
      <c r="G33" s="985" t="s">
        <v>62</v>
      </c>
      <c r="H33" s="985"/>
      <c r="I33" s="987"/>
      <c r="J33" s="987"/>
    </row>
    <row r="34" spans="1:10" ht="15" customHeight="1" x14ac:dyDescent="0.2">
      <c r="A34" s="985" t="s">
        <v>1150</v>
      </c>
      <c r="B34" s="985"/>
      <c r="C34" s="985"/>
      <c r="D34" s="986">
        <v>6000</v>
      </c>
      <c r="E34" s="967"/>
      <c r="F34" s="967"/>
      <c r="G34" s="984"/>
      <c r="H34" s="967"/>
      <c r="I34" s="967"/>
      <c r="J34" s="967"/>
    </row>
    <row r="35" spans="1:10" ht="13.75" customHeight="1" x14ac:dyDescent="0.2">
      <c r="A35" s="967"/>
      <c r="B35" s="985"/>
      <c r="C35" s="985"/>
      <c r="D35" s="967"/>
      <c r="E35" s="967"/>
      <c r="F35" s="985" t="s">
        <v>63</v>
      </c>
      <c r="G35" s="985"/>
      <c r="H35" s="985"/>
      <c r="I35" s="988">
        <f>IF(I33&gt;0,(IF(AND(I33&gt;0,I33&lt;20000),3000,0)+IF(AND(I33&gt;=20000,I33&lt;100000),4000,0)+IF(AND(I33&gt;=100000,I33&lt;200000),5000,0)+IF(AND(I33&gt;=200000),6000,0)),0)</f>
        <v>0</v>
      </c>
      <c r="J35" s="988"/>
    </row>
    <row r="36" spans="1:10" ht="13.75" customHeight="1" x14ac:dyDescent="0.2">
      <c r="A36" s="989" t="s">
        <v>1151</v>
      </c>
      <c r="B36" s="967"/>
      <c r="C36" s="967"/>
      <c r="D36" s="967"/>
      <c r="E36" s="967"/>
      <c r="F36" s="967"/>
      <c r="G36" s="984"/>
      <c r="H36" s="967"/>
      <c r="I36" s="967"/>
      <c r="J36" s="967"/>
    </row>
    <row r="37" spans="1:10" ht="13.75" customHeight="1" x14ac:dyDescent="0.2">
      <c r="A37" s="989" t="s">
        <v>1152</v>
      </c>
      <c r="B37" s="967"/>
      <c r="C37" s="984"/>
      <c r="D37" s="967"/>
      <c r="E37" s="967"/>
      <c r="F37" s="985" t="s">
        <v>1153</v>
      </c>
      <c r="G37" s="985"/>
      <c r="H37" s="985"/>
      <c r="I37" s="987"/>
      <c r="J37" s="987"/>
    </row>
    <row r="38" spans="1:10" ht="13.75" customHeight="1" x14ac:dyDescent="0.2">
      <c r="A38" s="967"/>
      <c r="B38" s="967"/>
      <c r="C38" s="967"/>
      <c r="D38" s="967"/>
      <c r="E38" s="967"/>
      <c r="F38" s="967"/>
      <c r="G38" s="967"/>
      <c r="H38" s="967"/>
      <c r="I38" s="967"/>
      <c r="J38" s="967"/>
    </row>
    <row r="39" spans="1:10" ht="13.75" customHeight="1" x14ac:dyDescent="0.2">
      <c r="A39" s="967"/>
      <c r="B39" s="962"/>
      <c r="C39" s="962"/>
      <c r="D39" s="962"/>
      <c r="E39" s="962"/>
      <c r="F39" s="985" t="s">
        <v>64</v>
      </c>
      <c r="G39" s="985"/>
      <c r="H39" s="985"/>
      <c r="I39" s="988">
        <f>I35-I37</f>
        <v>0</v>
      </c>
      <c r="J39" s="988"/>
    </row>
    <row r="40" spans="1:10" ht="15" customHeight="1" x14ac:dyDescent="0.2">
      <c r="A40" s="967"/>
      <c r="B40" s="967"/>
      <c r="C40" s="967"/>
      <c r="D40" s="967"/>
      <c r="E40" s="967"/>
      <c r="F40" s="967"/>
      <c r="G40" s="967"/>
      <c r="H40" s="967"/>
      <c r="I40" s="967"/>
      <c r="J40" s="967"/>
    </row>
    <row r="41" spans="1:10" ht="15" customHeight="1" x14ac:dyDescent="0.2">
      <c r="A41" s="967"/>
      <c r="B41" s="990" t="s">
        <v>1146</v>
      </c>
      <c r="C41" s="967"/>
      <c r="D41" s="967"/>
      <c r="E41" s="967"/>
      <c r="F41" s="967"/>
      <c r="G41" s="967"/>
      <c r="H41" s="967"/>
      <c r="I41" s="967"/>
      <c r="J41" s="967"/>
    </row>
    <row r="42" spans="1:10" ht="18.75" customHeight="1" x14ac:dyDescent="0.2">
      <c r="A42" s="967"/>
      <c r="B42" s="955" t="s">
        <v>1145</v>
      </c>
      <c r="C42" s="967"/>
      <c r="D42" s="961"/>
      <c r="E42" s="961"/>
      <c r="F42" s="961"/>
      <c r="G42" s="961"/>
      <c r="H42" s="961"/>
      <c r="I42" s="961"/>
      <c r="J42" s="961"/>
    </row>
    <row r="43" spans="1:10" ht="18" x14ac:dyDescent="0.2">
      <c r="A43" s="991"/>
      <c r="B43" s="962"/>
      <c r="C43" s="962"/>
      <c r="D43" s="962"/>
      <c r="E43" s="962"/>
      <c r="F43" s="967"/>
      <c r="G43" s="967"/>
      <c r="H43" s="967"/>
      <c r="I43" s="967"/>
      <c r="J43" s="967"/>
    </row>
    <row r="44" spans="1:10" ht="16" x14ac:dyDescent="0.2">
      <c r="A44" s="967"/>
      <c r="B44" s="967"/>
      <c r="C44" s="967"/>
      <c r="D44" s="967"/>
      <c r="E44" s="967"/>
      <c r="F44" s="967"/>
      <c r="G44" s="967"/>
      <c r="H44" s="967"/>
      <c r="I44" s="967"/>
      <c r="J44" s="967"/>
    </row>
  </sheetData>
  <sheetProtection algorithmName="SHA-512" hashValue="74Ld6UqH+vKCo62C49k2QQUWdMlUSWIrbZaCXP/SjlXNoFwiO1oGOhv7r5d18ucrwP2nZ1fKOluyYQSZdedQRQ==" saltValue="ZcQ0wyICVnTWSXl0om7lnQ==" spinCount="100000" sheet="1" selectLockedCells="1"/>
  <mergeCells count="50">
    <mergeCell ref="A28:J28"/>
    <mergeCell ref="I39:J39"/>
    <mergeCell ref="F39:H39"/>
    <mergeCell ref="B22:E22"/>
    <mergeCell ref="B31:C31"/>
    <mergeCell ref="B35:C35"/>
    <mergeCell ref="A29:J29"/>
    <mergeCell ref="I33:J33"/>
    <mergeCell ref="I35:J35"/>
    <mergeCell ref="A32:C32"/>
    <mergeCell ref="A34:C34"/>
    <mergeCell ref="A33:C33"/>
    <mergeCell ref="A23:F23"/>
    <mergeCell ref="A2:J2"/>
    <mergeCell ref="A3:J3"/>
    <mergeCell ref="A10:K10"/>
    <mergeCell ref="H17:J17"/>
    <mergeCell ref="C11:G11"/>
    <mergeCell ref="C12:G12"/>
    <mergeCell ref="C13:G13"/>
    <mergeCell ref="C15:F15"/>
    <mergeCell ref="C16:F16"/>
    <mergeCell ref="C17:F17"/>
    <mergeCell ref="H15:J15"/>
    <mergeCell ref="A4:J4"/>
    <mergeCell ref="B5:I5"/>
    <mergeCell ref="A8:K8"/>
    <mergeCell ref="A9:K9"/>
    <mergeCell ref="C19:F19"/>
    <mergeCell ref="N15:Q15"/>
    <mergeCell ref="A7:K7"/>
    <mergeCell ref="A16:B16"/>
    <mergeCell ref="H16:J16"/>
    <mergeCell ref="C18:F18"/>
    <mergeCell ref="I37:J37"/>
    <mergeCell ref="A17:B17"/>
    <mergeCell ref="A18:B18"/>
    <mergeCell ref="H18:J18"/>
    <mergeCell ref="A19:B19"/>
    <mergeCell ref="F37:H37"/>
    <mergeCell ref="A24:F24"/>
    <mergeCell ref="A25:F25"/>
    <mergeCell ref="A26:F26"/>
    <mergeCell ref="H23:J23"/>
    <mergeCell ref="H24:J24"/>
    <mergeCell ref="H25:J25"/>
    <mergeCell ref="A21:I21"/>
    <mergeCell ref="F35:H35"/>
    <mergeCell ref="G33:H33"/>
    <mergeCell ref="H26:J26"/>
  </mergeCells>
  <phoneticPr fontId="0" type="noConversion"/>
  <hyperlinks>
    <hyperlink ref="B42" r:id="rId1" xr:uid="{9B694481-94AC-3844-9359-67560AA8C355}"/>
  </hyperlinks>
  <pageMargins left="0.67" right="0.5" top="0.5" bottom="0.5" header="0.5" footer="0.5"/>
  <pageSetup scale="75" orientation="portrait" horizontalDpi="4294967294" verticalDpi="1200"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AF26"/>
  <sheetViews>
    <sheetView zoomScaleNormal="100" workbookViewId="0">
      <pane xSplit="23" ySplit="8" topLeftCell="X9" activePane="bottomRight" state="frozen"/>
      <selection pane="topRight" activeCell="AE4" sqref="AE4"/>
      <selection pane="bottomLeft" activeCell="AE4" sqref="AE4"/>
      <selection pane="bottomRight" activeCell="R17" sqref="R17:U17"/>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1640625" customWidth="1"/>
    <col min="25" max="25" width="3.6640625" style="38" hidden="1" customWidth="1"/>
    <col min="26" max="30" width="9.1640625" style="38" hidden="1" customWidth="1"/>
    <col min="31" max="31" width="0" style="38" hidden="1" customWidth="1"/>
    <col min="32" max="33" width="0" hidden="1" customWidth="1"/>
  </cols>
  <sheetData>
    <row r="1" spans="1:32" ht="18" x14ac:dyDescent="0.2">
      <c r="A1" s="807" t="s">
        <v>957</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E1" s="38">
        <v>0</v>
      </c>
      <c r="AF1" s="38">
        <v>0</v>
      </c>
    </row>
    <row r="2" spans="1:32" x14ac:dyDescent="0.15">
      <c r="A2" s="808" t="s">
        <v>958</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c r="AE2" s="38">
        <v>1</v>
      </c>
      <c r="AF2" s="38">
        <v>2</v>
      </c>
    </row>
    <row r="3" spans="1:32" x14ac:dyDescent="0.15">
      <c r="A3" s="808"/>
      <c r="B3" s="808"/>
      <c r="C3" s="808"/>
      <c r="D3" s="808"/>
      <c r="E3" s="808"/>
      <c r="F3" s="808"/>
      <c r="G3" s="808"/>
      <c r="H3" s="808"/>
      <c r="I3" s="808"/>
      <c r="J3" s="808"/>
      <c r="K3" s="808"/>
      <c r="L3" s="808"/>
      <c r="M3" s="808"/>
      <c r="N3" s="808"/>
      <c r="O3" s="808"/>
      <c r="P3" s="8"/>
      <c r="Q3" s="8"/>
      <c r="R3" s="1"/>
      <c r="S3" s="1"/>
      <c r="T3" s="1"/>
      <c r="U3" s="1"/>
      <c r="Z3" s="38">
        <v>2</v>
      </c>
      <c r="AA3" s="38">
        <v>2</v>
      </c>
      <c r="AB3" s="38">
        <v>2</v>
      </c>
      <c r="AC3" s="38">
        <v>2</v>
      </c>
      <c r="AD3" s="38">
        <v>4</v>
      </c>
    </row>
    <row r="4" spans="1:32" x14ac:dyDescent="0.15">
      <c r="A4" s="8"/>
      <c r="B4" s="8"/>
      <c r="C4" s="8"/>
      <c r="D4" s="8"/>
      <c r="E4" s="8"/>
      <c r="F4" s="8"/>
      <c r="G4" s="8"/>
      <c r="H4" s="8"/>
      <c r="I4" s="8"/>
      <c r="J4" s="8"/>
      <c r="K4" s="8"/>
      <c r="L4" s="8"/>
      <c r="M4" s="8"/>
      <c r="N4" s="8"/>
      <c r="O4" s="8"/>
      <c r="P4" s="8"/>
      <c r="Q4" s="8"/>
      <c r="R4" s="1"/>
      <c r="S4" s="1"/>
      <c r="T4" s="1"/>
      <c r="U4" s="1"/>
      <c r="Z4" s="38">
        <v>3</v>
      </c>
      <c r="AA4" s="38">
        <v>3</v>
      </c>
      <c r="AB4" s="38">
        <v>3</v>
      </c>
      <c r="AD4" s="38">
        <v>5</v>
      </c>
    </row>
    <row r="5" spans="1:32" ht="14" thickBot="1" x14ac:dyDescent="0.2">
      <c r="A5" s="8"/>
      <c r="B5" s="8"/>
      <c r="C5" s="8"/>
      <c r="D5" s="8"/>
      <c r="E5" s="8"/>
      <c r="F5" s="8"/>
      <c r="G5" s="8"/>
      <c r="H5" s="8"/>
      <c r="I5" s="8"/>
      <c r="J5" s="8"/>
      <c r="K5" s="8"/>
      <c r="L5" s="8"/>
      <c r="M5" s="8"/>
      <c r="N5" s="8"/>
      <c r="O5" s="8"/>
      <c r="P5" s="8"/>
      <c r="Q5" s="18"/>
      <c r="R5" s="26"/>
      <c r="S5" s="26"/>
      <c r="T5" s="26"/>
      <c r="U5" s="26"/>
      <c r="Z5" s="38">
        <v>4</v>
      </c>
      <c r="AA5" s="38">
        <v>4</v>
      </c>
      <c r="AB5" s="38">
        <v>4</v>
      </c>
      <c r="AD5" s="38">
        <v>6</v>
      </c>
    </row>
    <row r="6" spans="1:32" ht="16" thickBot="1" x14ac:dyDescent="0.2">
      <c r="A6" s="1"/>
      <c r="B6" s="6"/>
      <c r="C6" s="1"/>
      <c r="D6" s="1"/>
      <c r="E6" s="1"/>
      <c r="F6" s="1"/>
      <c r="G6" s="1"/>
      <c r="H6" s="1"/>
      <c r="I6" s="1"/>
      <c r="J6" s="1"/>
      <c r="K6" s="1"/>
      <c r="L6" s="1"/>
      <c r="M6" s="1"/>
      <c r="N6" s="1"/>
      <c r="O6" s="1"/>
      <c r="P6" s="1"/>
      <c r="Q6" s="147" t="s">
        <v>757</v>
      </c>
      <c r="R6" s="876" t="s">
        <v>757</v>
      </c>
      <c r="S6" s="877"/>
      <c r="T6" s="878" t="s">
        <v>758</v>
      </c>
      <c r="U6" s="810"/>
      <c r="Z6" s="38">
        <v>5</v>
      </c>
      <c r="AA6" s="38">
        <v>5</v>
      </c>
      <c r="AB6" s="38">
        <v>5</v>
      </c>
      <c r="AD6" s="38">
        <v>7</v>
      </c>
    </row>
    <row r="7" spans="1:32" ht="15" x14ac:dyDescent="0.15">
      <c r="A7" s="1"/>
      <c r="B7" s="6"/>
      <c r="C7" s="1"/>
      <c r="D7" s="1"/>
      <c r="E7" s="1"/>
      <c r="F7" s="1"/>
      <c r="G7" s="1"/>
      <c r="H7" s="1"/>
      <c r="I7" s="1"/>
      <c r="J7" s="1"/>
      <c r="K7" s="1"/>
      <c r="L7" s="1"/>
      <c r="M7" s="1"/>
      <c r="N7" s="1"/>
      <c r="O7" s="1"/>
      <c r="P7" s="1"/>
      <c r="Q7" s="148" t="s">
        <v>759</v>
      </c>
      <c r="R7" s="874" t="s">
        <v>760</v>
      </c>
      <c r="S7" s="875"/>
      <c r="T7" s="852" t="s">
        <v>761</v>
      </c>
      <c r="U7" s="812"/>
      <c r="V7" s="147" t="s">
        <v>151</v>
      </c>
      <c r="W7" s="159" t="s">
        <v>152</v>
      </c>
      <c r="X7" s="144"/>
      <c r="AA7" s="38">
        <v>6</v>
      </c>
      <c r="AB7" s="38">
        <v>6</v>
      </c>
      <c r="AD7" s="38">
        <v>8</v>
      </c>
    </row>
    <row r="8" spans="1:32" ht="16" thickBot="1" x14ac:dyDescent="0.2">
      <c r="A8" s="7" t="s">
        <v>153</v>
      </c>
      <c r="B8" s="3"/>
      <c r="C8" s="11" t="s">
        <v>154</v>
      </c>
      <c r="D8" s="11" t="s">
        <v>155</v>
      </c>
      <c r="E8" s="11" t="s">
        <v>155</v>
      </c>
      <c r="F8" s="11" t="s">
        <v>96</v>
      </c>
      <c r="G8" s="11" t="s">
        <v>156</v>
      </c>
      <c r="H8" s="11" t="s">
        <v>82</v>
      </c>
      <c r="I8" s="2" t="s">
        <v>157</v>
      </c>
      <c r="J8" s="2"/>
      <c r="K8" s="2"/>
      <c r="L8" s="2"/>
      <c r="M8" s="2"/>
      <c r="N8" s="2"/>
      <c r="O8" s="2"/>
      <c r="P8" s="2"/>
      <c r="Q8" s="149" t="s">
        <v>761</v>
      </c>
      <c r="R8" s="879" t="s">
        <v>761</v>
      </c>
      <c r="S8" s="880"/>
      <c r="T8" s="853" t="s">
        <v>762</v>
      </c>
      <c r="U8" s="814"/>
      <c r="V8" s="149" t="s">
        <v>158</v>
      </c>
      <c r="W8" s="227" t="s">
        <v>158</v>
      </c>
      <c r="X8" s="145" t="s">
        <v>763</v>
      </c>
      <c r="AB8" s="38">
        <v>7</v>
      </c>
      <c r="AD8" s="38">
        <v>9</v>
      </c>
    </row>
    <row r="9" spans="1:32" ht="14" thickBot="1" x14ac:dyDescent="0.2">
      <c r="A9" s="19" t="s">
        <v>959</v>
      </c>
      <c r="B9" s="19"/>
      <c r="C9" s="19"/>
      <c r="D9" s="19"/>
      <c r="E9" s="19"/>
      <c r="F9" s="19"/>
      <c r="G9" s="19"/>
      <c r="H9" s="19"/>
      <c r="I9" s="798" t="s">
        <v>960</v>
      </c>
      <c r="J9" s="798"/>
      <c r="K9" s="798"/>
      <c r="L9" s="798"/>
      <c r="M9" s="798"/>
      <c r="N9" s="798"/>
      <c r="O9" s="19"/>
      <c r="P9" s="19"/>
      <c r="Q9" s="216"/>
      <c r="R9" s="217"/>
      <c r="S9" s="218"/>
      <c r="T9" s="217"/>
      <c r="U9" s="219"/>
      <c r="V9" s="224"/>
      <c r="W9" s="226"/>
      <c r="X9" s="231"/>
      <c r="AB9" s="38">
        <v>8</v>
      </c>
      <c r="AD9" s="38">
        <v>10</v>
      </c>
    </row>
    <row r="10" spans="1:32" ht="27" customHeight="1" x14ac:dyDescent="0.15">
      <c r="A10" s="1" t="s">
        <v>564</v>
      </c>
      <c r="B10" s="12" t="s">
        <v>85</v>
      </c>
      <c r="C10" s="13"/>
      <c r="D10" s="4"/>
      <c r="E10" s="4"/>
      <c r="F10" s="4"/>
      <c r="G10" s="4"/>
      <c r="H10" s="13" t="s">
        <v>160</v>
      </c>
      <c r="I10" s="668" t="s">
        <v>565</v>
      </c>
      <c r="J10" s="650"/>
      <c r="K10" s="650"/>
      <c r="L10" s="650"/>
      <c r="M10" s="650"/>
      <c r="N10" s="650"/>
      <c r="O10" s="650"/>
      <c r="P10" s="650"/>
      <c r="Q10" s="197">
        <v>2</v>
      </c>
      <c r="R10" s="843"/>
      <c r="S10" s="893"/>
      <c r="T10" s="843"/>
      <c r="U10" s="894"/>
      <c r="V10" s="381"/>
      <c r="W10" s="382"/>
      <c r="X10" s="383"/>
      <c r="Y10" s="39">
        <v>15</v>
      </c>
      <c r="Z10" s="39" t="b">
        <v>1</v>
      </c>
      <c r="AA10" s="38">
        <v>1</v>
      </c>
      <c r="AB10" s="38">
        <v>9</v>
      </c>
      <c r="AD10" s="38">
        <v>11</v>
      </c>
    </row>
    <row r="11" spans="1:32" x14ac:dyDescent="0.15">
      <c r="A11" s="19" t="s">
        <v>961</v>
      </c>
      <c r="B11" s="19"/>
      <c r="C11" s="19"/>
      <c r="D11" s="19"/>
      <c r="E11" s="19"/>
      <c r="F11" s="20"/>
      <c r="G11" s="19"/>
      <c r="H11" s="19"/>
      <c r="I11" s="798" t="s">
        <v>962</v>
      </c>
      <c r="J11" s="798"/>
      <c r="K11" s="798"/>
      <c r="L11" s="798"/>
      <c r="M11" s="798"/>
      <c r="N11" s="798"/>
      <c r="O11" s="19"/>
      <c r="P11" s="19"/>
      <c r="Q11" s="177"/>
      <c r="R11" s="408"/>
      <c r="S11" s="409"/>
      <c r="T11" s="408"/>
      <c r="U11" s="503"/>
      <c r="V11" s="387"/>
      <c r="W11" s="388"/>
      <c r="X11" s="403"/>
      <c r="Z11" s="39"/>
      <c r="AB11" s="38">
        <v>10</v>
      </c>
    </row>
    <row r="12" spans="1:32" ht="19" customHeight="1" x14ac:dyDescent="0.15">
      <c r="A12" s="1" t="s">
        <v>566</v>
      </c>
      <c r="B12" s="4" t="s">
        <v>195</v>
      </c>
      <c r="C12" s="13" t="s">
        <v>160</v>
      </c>
      <c r="D12" s="13" t="s">
        <v>160</v>
      </c>
      <c r="E12" s="13" t="s">
        <v>160</v>
      </c>
      <c r="F12" s="13" t="s">
        <v>160</v>
      </c>
      <c r="G12" s="13" t="s">
        <v>160</v>
      </c>
      <c r="H12" s="4"/>
      <c r="I12" s="793" t="s">
        <v>567</v>
      </c>
      <c r="J12" s="794"/>
      <c r="K12" s="794"/>
      <c r="L12" s="794"/>
      <c r="M12" s="794"/>
      <c r="N12" s="794"/>
      <c r="O12" s="794"/>
      <c r="P12" s="794"/>
      <c r="Q12" s="169">
        <v>2</v>
      </c>
      <c r="R12" s="887"/>
      <c r="S12" s="888"/>
      <c r="T12" s="887"/>
      <c r="U12" s="892"/>
      <c r="V12" s="315"/>
      <c r="W12" s="377"/>
      <c r="X12" s="384"/>
      <c r="Y12" s="39">
        <v>15</v>
      </c>
      <c r="Z12" s="39" t="b">
        <v>1</v>
      </c>
      <c r="AA12" s="38" t="b">
        <v>0</v>
      </c>
      <c r="AB12" s="38">
        <v>11</v>
      </c>
    </row>
    <row r="13" spans="1:32" ht="19" customHeight="1" x14ac:dyDescent="0.15">
      <c r="A13" s="1" t="s">
        <v>568</v>
      </c>
      <c r="B13" s="4" t="s">
        <v>195</v>
      </c>
      <c r="C13" s="4"/>
      <c r="D13" s="13" t="s">
        <v>160</v>
      </c>
      <c r="E13" s="4"/>
      <c r="F13" s="4"/>
      <c r="G13" s="13" t="s">
        <v>160</v>
      </c>
      <c r="H13" s="4"/>
      <c r="I13" s="793" t="s">
        <v>569</v>
      </c>
      <c r="J13" s="794"/>
      <c r="K13" s="794"/>
      <c r="L13" s="794"/>
      <c r="M13" s="794"/>
      <c r="N13" s="794"/>
      <c r="O13" s="794"/>
      <c r="P13" s="794"/>
      <c r="Q13" s="169">
        <v>2</v>
      </c>
      <c r="R13" s="795"/>
      <c r="S13" s="796"/>
      <c r="T13" s="795"/>
      <c r="U13" s="881"/>
      <c r="V13" s="315"/>
      <c r="W13" s="377"/>
      <c r="X13" s="384"/>
      <c r="Y13" s="39">
        <v>15</v>
      </c>
      <c r="Z13" s="39" t="b">
        <v>1</v>
      </c>
      <c r="AA13" s="38" t="b">
        <v>0</v>
      </c>
      <c r="AB13" s="38">
        <v>11</v>
      </c>
    </row>
    <row r="14" spans="1:32" ht="12.75" customHeight="1" x14ac:dyDescent="0.15">
      <c r="A14" s="19" t="s">
        <v>963</v>
      </c>
      <c r="B14" s="19"/>
      <c r="C14" s="19"/>
      <c r="D14" s="19"/>
      <c r="E14" s="19"/>
      <c r="F14" s="19"/>
      <c r="G14" s="19"/>
      <c r="H14" s="19"/>
      <c r="I14" s="798" t="s">
        <v>829</v>
      </c>
      <c r="J14" s="798"/>
      <c r="K14" s="798"/>
      <c r="L14" s="798"/>
      <c r="M14" s="798"/>
      <c r="N14" s="798"/>
      <c r="O14" s="19"/>
      <c r="P14" s="19"/>
      <c r="Q14" s="178"/>
      <c r="R14" s="408"/>
      <c r="S14" s="410"/>
      <c r="T14" s="408"/>
      <c r="U14" s="504"/>
      <c r="V14" s="387"/>
      <c r="W14" s="388"/>
      <c r="X14" s="403"/>
      <c r="Z14" s="39"/>
      <c r="AB14" s="38">
        <v>14</v>
      </c>
    </row>
    <row r="15" spans="1:32" ht="19" customHeight="1" x14ac:dyDescent="0.15">
      <c r="A15" s="1" t="s">
        <v>570</v>
      </c>
      <c r="B15" s="4" t="s">
        <v>90</v>
      </c>
      <c r="C15" s="4"/>
      <c r="D15" s="4"/>
      <c r="E15" s="4"/>
      <c r="F15" s="4"/>
      <c r="G15" s="4"/>
      <c r="H15" s="13" t="s">
        <v>160</v>
      </c>
      <c r="I15" s="793" t="s">
        <v>571</v>
      </c>
      <c r="J15" s="794"/>
      <c r="K15" s="794"/>
      <c r="L15" s="794"/>
      <c r="M15" s="794"/>
      <c r="N15" s="794"/>
      <c r="O15" s="794"/>
      <c r="P15" s="794"/>
      <c r="Q15" s="169">
        <v>1</v>
      </c>
      <c r="R15" s="887"/>
      <c r="S15" s="888"/>
      <c r="T15" s="887"/>
      <c r="U15" s="892"/>
      <c r="V15" s="315"/>
      <c r="W15" s="377"/>
      <c r="X15" s="384"/>
      <c r="Y15" s="39">
        <v>15</v>
      </c>
      <c r="Z15" s="39" t="b">
        <v>1</v>
      </c>
      <c r="AA15" s="38" t="b">
        <v>0</v>
      </c>
      <c r="AB15" s="38">
        <v>15</v>
      </c>
    </row>
    <row r="16" spans="1:32" ht="12.75" customHeight="1" x14ac:dyDescent="0.15">
      <c r="A16" s="19" t="s">
        <v>964</v>
      </c>
      <c r="B16" s="19"/>
      <c r="C16" s="19"/>
      <c r="D16" s="19"/>
      <c r="E16" s="19"/>
      <c r="F16" s="19"/>
      <c r="G16" s="19"/>
      <c r="H16" s="19"/>
      <c r="I16" s="823" t="s">
        <v>965</v>
      </c>
      <c r="J16" s="823"/>
      <c r="K16" s="823"/>
      <c r="L16" s="823"/>
      <c r="M16" s="823"/>
      <c r="N16" s="823"/>
      <c r="O16" s="650"/>
      <c r="P16" s="650"/>
      <c r="Q16" s="178"/>
      <c r="R16" s="408"/>
      <c r="S16" s="410"/>
      <c r="T16" s="408"/>
      <c r="U16" s="504"/>
      <c r="V16" s="387"/>
      <c r="W16" s="388"/>
      <c r="X16" s="403"/>
      <c r="Z16" s="39"/>
      <c r="AB16" s="38">
        <v>14</v>
      </c>
    </row>
    <row r="17" spans="1:28" ht="19" customHeight="1" thickBot="1" x14ac:dyDescent="0.2">
      <c r="A17" s="1" t="s">
        <v>966</v>
      </c>
      <c r="B17" s="4" t="s">
        <v>90</v>
      </c>
      <c r="C17" s="4"/>
      <c r="D17" s="4"/>
      <c r="E17" s="4"/>
      <c r="F17" s="4"/>
      <c r="G17" s="4"/>
      <c r="H17" s="13" t="s">
        <v>160</v>
      </c>
      <c r="I17" s="793" t="s">
        <v>571</v>
      </c>
      <c r="J17" s="794"/>
      <c r="K17" s="794"/>
      <c r="L17" s="794"/>
      <c r="M17" s="794"/>
      <c r="N17" s="794"/>
      <c r="O17" s="794"/>
      <c r="P17" s="794"/>
      <c r="Q17" s="171">
        <v>1</v>
      </c>
      <c r="R17" s="889"/>
      <c r="S17" s="890"/>
      <c r="T17" s="889"/>
      <c r="U17" s="891"/>
      <c r="V17" s="316"/>
      <c r="W17" s="385"/>
      <c r="X17" s="386"/>
      <c r="Y17" s="39">
        <v>15</v>
      </c>
      <c r="Z17" s="39" t="b">
        <v>1</v>
      </c>
      <c r="AA17" s="38" t="b">
        <v>0</v>
      </c>
      <c r="AB17" s="38">
        <v>15</v>
      </c>
    </row>
    <row r="18" spans="1:28" ht="12.75" customHeight="1" x14ac:dyDescent="0.15">
      <c r="A18" s="802"/>
      <c r="B18" s="802"/>
      <c r="C18" s="802"/>
      <c r="D18" s="802"/>
      <c r="E18" s="802"/>
      <c r="F18" s="802"/>
      <c r="G18" s="802"/>
      <c r="H18" s="802"/>
      <c r="I18" s="802"/>
      <c r="J18" s="802"/>
      <c r="K18" s="802"/>
      <c r="L18" s="802"/>
      <c r="M18" s="802"/>
      <c r="N18" s="802"/>
      <c r="O18" s="802"/>
      <c r="P18" s="802"/>
      <c r="Q18" s="802"/>
      <c r="R18" s="802"/>
      <c r="S18" s="802"/>
      <c r="T18" s="802"/>
      <c r="U18" s="802"/>
      <c r="AB18" s="38">
        <v>20</v>
      </c>
    </row>
    <row r="19" spans="1:28" x14ac:dyDescent="0.15">
      <c r="B19" s="5" t="s">
        <v>85</v>
      </c>
      <c r="C19" s="690" t="s">
        <v>651</v>
      </c>
      <c r="D19" s="691"/>
      <c r="E19" s="691"/>
      <c r="F19" s="691"/>
      <c r="G19" s="691"/>
      <c r="H19" s="691"/>
      <c r="I19" s="3"/>
      <c r="K19" s="671" t="s">
        <v>746</v>
      </c>
      <c r="L19" s="671"/>
      <c r="M19" s="671"/>
      <c r="N19" s="671"/>
      <c r="O19" s="671"/>
      <c r="P19" s="671"/>
      <c r="Q19" s="42">
        <f>SUM(Q10:Q15)</f>
        <v>7</v>
      </c>
    </row>
    <row r="20" spans="1:28" x14ac:dyDescent="0.15">
      <c r="B20" s="5" t="s">
        <v>195</v>
      </c>
      <c r="C20" s="690" t="s">
        <v>654</v>
      </c>
      <c r="D20" s="691"/>
      <c r="E20" s="691"/>
      <c r="F20" s="691"/>
      <c r="G20" s="691"/>
      <c r="H20" s="691"/>
      <c r="I20" s="3"/>
    </row>
    <row r="21" spans="1:28" x14ac:dyDescent="0.15">
      <c r="B21" s="5" t="s">
        <v>90</v>
      </c>
      <c r="C21" s="690" t="s">
        <v>657</v>
      </c>
      <c r="D21" s="691"/>
      <c r="E21" s="691"/>
      <c r="F21" s="691"/>
      <c r="G21" s="691"/>
      <c r="H21" s="691"/>
      <c r="I21" s="3"/>
      <c r="L21" s="671" t="s">
        <v>747</v>
      </c>
      <c r="M21" s="671"/>
      <c r="N21" s="671"/>
      <c r="O21" s="671"/>
      <c r="P21" s="671"/>
      <c r="Q21" s="671"/>
      <c r="R21" s="679">
        <f>SUM(R10:S17)</f>
        <v>0</v>
      </c>
      <c r="S21" s="679"/>
    </row>
    <row r="23" spans="1:28" x14ac:dyDescent="0.15">
      <c r="M23" s="671" t="s">
        <v>748</v>
      </c>
      <c r="N23" s="671"/>
      <c r="O23" s="671"/>
      <c r="P23" s="671"/>
      <c r="Q23" s="671"/>
      <c r="R23" s="671"/>
      <c r="S23" s="671"/>
      <c r="T23" s="679">
        <f>SUM(T10:U17)</f>
        <v>0</v>
      </c>
      <c r="U23" s="679"/>
    </row>
    <row r="25" spans="1:28" x14ac:dyDescent="0.15">
      <c r="J25" s="630" t="s">
        <v>750</v>
      </c>
      <c r="K25" s="630"/>
      <c r="L25" s="630"/>
      <c r="M25" s="671" t="s">
        <v>110</v>
      </c>
      <c r="N25" s="671"/>
      <c r="O25" s="671"/>
      <c r="P25" s="671"/>
      <c r="Q25" s="671"/>
      <c r="R25" s="671"/>
      <c r="S25" s="671"/>
      <c r="T25" s="806" t="e">
        <f>T23/R21</f>
        <v>#DIV/0!</v>
      </c>
      <c r="U25" s="789"/>
    </row>
    <row r="26" spans="1:28" x14ac:dyDescent="0.15">
      <c r="J26" s="808" t="s">
        <v>967</v>
      </c>
      <c r="K26" s="641"/>
      <c r="L26" s="641"/>
      <c r="M26" s="641"/>
    </row>
  </sheetData>
  <sheetProtection algorithmName="SHA-512" hashValue="WDDc8/jT2913WVwrYFX8/jCFsUc0vOjFVZ+CUzZwF1zvQLnzWC4BCgQXEBwxkl2/2UY4UHIzlEguzT3DT73wog==" saltValue="5aNxRw8P9898TFiFysH8ig==" spinCount="100000" sheet="1" selectLockedCells="1"/>
  <mergeCells count="41">
    <mergeCell ref="T25:U25"/>
    <mergeCell ref="M25:S25"/>
    <mergeCell ref="J25:L25"/>
    <mergeCell ref="J26:M26"/>
    <mergeCell ref="A1:U1"/>
    <mergeCell ref="A2:U2"/>
    <mergeCell ref="A3:O3"/>
    <mergeCell ref="R6:S6"/>
    <mergeCell ref="T6:U6"/>
    <mergeCell ref="T10:U10"/>
    <mergeCell ref="R7:S7"/>
    <mergeCell ref="T7:U7"/>
    <mergeCell ref="R8:S8"/>
    <mergeCell ref="T8:U8"/>
    <mergeCell ref="I11:N11"/>
    <mergeCell ref="I9:N9"/>
    <mergeCell ref="I10:P10"/>
    <mergeCell ref="R10:S10"/>
    <mergeCell ref="C21:H21"/>
    <mergeCell ref="L21:Q21"/>
    <mergeCell ref="R12:S12"/>
    <mergeCell ref="C20:H20"/>
    <mergeCell ref="R21:S21"/>
    <mergeCell ref="T12:U12"/>
    <mergeCell ref="I14:N14"/>
    <mergeCell ref="T15:U15"/>
    <mergeCell ref="C19:H19"/>
    <mergeCell ref="K19:P19"/>
    <mergeCell ref="A18:U18"/>
    <mergeCell ref="I12:P12"/>
    <mergeCell ref="M23:S23"/>
    <mergeCell ref="T23:U23"/>
    <mergeCell ref="I13:P13"/>
    <mergeCell ref="R13:S13"/>
    <mergeCell ref="T13:U13"/>
    <mergeCell ref="I15:P15"/>
    <mergeCell ref="R15:S15"/>
    <mergeCell ref="I17:P17"/>
    <mergeCell ref="R17:S17"/>
    <mergeCell ref="T17:U17"/>
    <mergeCell ref="I16:P16"/>
  </mergeCells>
  <phoneticPr fontId="0" type="noConversion"/>
  <dataValidations count="2">
    <dataValidation type="list" allowBlank="1" showInputMessage="1" showErrorMessage="1" sqref="R10:U10 R12:U13" xr:uid="{932E48E4-E687-C04B-82CC-C40DCBE86024}">
      <formula1>$AF$1:$AF$2</formula1>
    </dataValidation>
    <dataValidation type="list" allowBlank="1" showInputMessage="1" showErrorMessage="1" sqref="T15:U15 T17:U17" xr:uid="{291F6172-76C0-174B-81D9-999357657B1C}">
      <formula1>$AE$1:$AE$2</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3FCFDE6-03C4-3F48-A857-9444A344BC56}">
          <x14:formula1>
            <xm:f>Introduction!$G$28:$G$46</xm:f>
          </x14:formula1>
          <xm:sqref>V10 V12:V13 V15 V17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pageSetUpPr fitToPage="1"/>
  </sheetPr>
  <dimension ref="A1:AI42"/>
  <sheetViews>
    <sheetView zoomScaleNormal="100" workbookViewId="0">
      <selection activeCell="W27" sqref="W27"/>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17.1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50.1640625" customWidth="1"/>
    <col min="24" max="24" width="54.5" customWidth="1"/>
    <col min="25" max="25" width="3.5" style="38" hidden="1" customWidth="1"/>
    <col min="26" max="30" width="9.1640625" style="38" hidden="1" customWidth="1"/>
    <col min="31" max="31" width="8.83203125" style="38" hidden="1" customWidth="1"/>
    <col min="32" max="35" width="8.83203125" hidden="1" customWidth="1"/>
  </cols>
  <sheetData>
    <row r="1" spans="1:34" ht="18" x14ac:dyDescent="0.2">
      <c r="A1" s="807" t="s">
        <v>968</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E1" s="38">
        <v>0</v>
      </c>
      <c r="AF1" s="38">
        <v>0</v>
      </c>
      <c r="AG1" s="38">
        <v>0</v>
      </c>
      <c r="AH1" s="38">
        <v>0</v>
      </c>
    </row>
    <row r="2" spans="1:34" x14ac:dyDescent="0.15">
      <c r="A2" s="808" t="s">
        <v>969</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c r="AE2" s="38">
        <v>1</v>
      </c>
      <c r="AF2" s="38">
        <v>2</v>
      </c>
      <c r="AG2" s="38">
        <v>1</v>
      </c>
      <c r="AH2" s="38">
        <v>1</v>
      </c>
    </row>
    <row r="3" spans="1:34" x14ac:dyDescent="0.15">
      <c r="A3" s="808"/>
      <c r="B3" s="808"/>
      <c r="C3" s="808"/>
      <c r="D3" s="808"/>
      <c r="E3" s="808"/>
      <c r="F3" s="808"/>
      <c r="G3" s="808"/>
      <c r="H3" s="808"/>
      <c r="I3" s="808"/>
      <c r="J3" s="808"/>
      <c r="K3" s="808"/>
      <c r="L3" s="808"/>
      <c r="M3" s="808"/>
      <c r="N3" s="808"/>
      <c r="O3" s="808"/>
      <c r="P3" s="8"/>
      <c r="Q3" s="8"/>
      <c r="R3" s="1"/>
      <c r="S3" s="1"/>
      <c r="T3" s="1"/>
      <c r="U3" s="1"/>
      <c r="Z3" s="38">
        <v>2</v>
      </c>
      <c r="AA3" s="38">
        <v>2</v>
      </c>
      <c r="AB3" s="38">
        <v>2</v>
      </c>
      <c r="AC3" s="38">
        <v>2</v>
      </c>
      <c r="AD3" s="38">
        <v>4</v>
      </c>
      <c r="AG3" s="38">
        <v>2</v>
      </c>
      <c r="AH3" s="38">
        <v>2</v>
      </c>
    </row>
    <row r="4" spans="1:34" x14ac:dyDescent="0.15">
      <c r="A4" s="8"/>
      <c r="B4" s="8"/>
      <c r="C4" s="8"/>
      <c r="D4" s="8"/>
      <c r="E4" s="8"/>
      <c r="F4" s="8"/>
      <c r="G4" s="8"/>
      <c r="H4" s="8"/>
      <c r="I4" s="8"/>
      <c r="J4" s="8"/>
      <c r="K4" s="8"/>
      <c r="L4" s="8"/>
      <c r="M4" s="8"/>
      <c r="N4" s="8"/>
      <c r="O4" s="8"/>
      <c r="P4" s="8"/>
      <c r="Q4" s="8"/>
      <c r="R4" s="1"/>
      <c r="S4" s="1"/>
      <c r="T4" s="1"/>
      <c r="U4" s="1"/>
      <c r="Z4" s="38">
        <v>3</v>
      </c>
      <c r="AA4" s="38">
        <v>3</v>
      </c>
      <c r="AB4" s="38">
        <v>3</v>
      </c>
      <c r="AD4" s="38">
        <v>5</v>
      </c>
      <c r="AG4" s="38">
        <v>3</v>
      </c>
    </row>
    <row r="5" spans="1:34" ht="14" thickBot="1" x14ac:dyDescent="0.2">
      <c r="A5" s="8"/>
      <c r="B5" s="8"/>
      <c r="C5" s="8"/>
      <c r="D5" s="8"/>
      <c r="E5" s="8"/>
      <c r="F5" s="8"/>
      <c r="G5" s="8"/>
      <c r="H5" s="8"/>
      <c r="I5" s="8"/>
      <c r="J5" s="8"/>
      <c r="K5" s="8"/>
      <c r="L5" s="8"/>
      <c r="M5" s="8"/>
      <c r="N5" s="8"/>
      <c r="O5" s="8"/>
      <c r="P5" s="8"/>
      <c r="Q5" s="18"/>
      <c r="R5" s="26"/>
      <c r="S5" s="26"/>
      <c r="T5" s="26"/>
      <c r="U5" s="26"/>
      <c r="Z5" s="38">
        <v>4</v>
      </c>
      <c r="AA5" s="38">
        <v>4</v>
      </c>
      <c r="AB5" s="38">
        <v>4</v>
      </c>
      <c r="AD5" s="38">
        <v>6</v>
      </c>
    </row>
    <row r="6" spans="1:34" ht="16" thickBot="1" x14ac:dyDescent="0.2">
      <c r="A6" s="1"/>
      <c r="B6" s="6"/>
      <c r="C6" s="1"/>
      <c r="D6" s="1"/>
      <c r="E6" s="1"/>
      <c r="F6" s="1"/>
      <c r="G6" s="1"/>
      <c r="H6" s="1"/>
      <c r="I6" s="1"/>
      <c r="J6" s="1"/>
      <c r="K6" s="1"/>
      <c r="L6" s="1"/>
      <c r="M6" s="1"/>
      <c r="N6" s="1"/>
      <c r="O6" s="1"/>
      <c r="P6" s="1"/>
      <c r="Q6" s="147" t="s">
        <v>757</v>
      </c>
      <c r="R6" s="876" t="s">
        <v>757</v>
      </c>
      <c r="S6" s="877"/>
      <c r="T6" s="878" t="s">
        <v>758</v>
      </c>
      <c r="U6" s="810"/>
      <c r="Z6" s="38">
        <v>5</v>
      </c>
      <c r="AA6" s="38">
        <v>5</v>
      </c>
      <c r="AB6" s="38">
        <v>5</v>
      </c>
      <c r="AD6" s="38">
        <v>7</v>
      </c>
    </row>
    <row r="7" spans="1:34" ht="15" x14ac:dyDescent="0.15">
      <c r="A7" s="1"/>
      <c r="B7" s="6"/>
      <c r="C7" s="1"/>
      <c r="D7" s="1"/>
      <c r="E7" s="1"/>
      <c r="F7" s="1"/>
      <c r="G7" s="1"/>
      <c r="H7" s="1"/>
      <c r="I7" s="1"/>
      <c r="J7" s="1"/>
      <c r="K7" s="1"/>
      <c r="L7" s="1"/>
      <c r="M7" s="1"/>
      <c r="N7" s="1"/>
      <c r="O7" s="1"/>
      <c r="P7" s="1"/>
      <c r="Q7" s="148" t="s">
        <v>759</v>
      </c>
      <c r="R7" s="874" t="s">
        <v>760</v>
      </c>
      <c r="S7" s="875"/>
      <c r="T7" s="852" t="s">
        <v>761</v>
      </c>
      <c r="U7" s="812"/>
      <c r="V7" s="147" t="s">
        <v>151</v>
      </c>
      <c r="W7" s="159" t="s">
        <v>152</v>
      </c>
      <c r="X7" s="144"/>
      <c r="AA7" s="38">
        <v>6</v>
      </c>
      <c r="AB7" s="38">
        <v>6</v>
      </c>
      <c r="AD7" s="38">
        <v>8</v>
      </c>
    </row>
    <row r="8" spans="1:34" ht="16" thickBot="1" x14ac:dyDescent="0.2">
      <c r="A8" s="7" t="s">
        <v>153</v>
      </c>
      <c r="B8" s="3"/>
      <c r="C8" s="11" t="s">
        <v>154</v>
      </c>
      <c r="D8" s="11" t="s">
        <v>155</v>
      </c>
      <c r="E8" s="11" t="s">
        <v>155</v>
      </c>
      <c r="F8" s="11" t="s">
        <v>96</v>
      </c>
      <c r="G8" s="11" t="s">
        <v>156</v>
      </c>
      <c r="H8" s="11" t="s">
        <v>82</v>
      </c>
      <c r="I8" s="2" t="s">
        <v>157</v>
      </c>
      <c r="J8" s="2"/>
      <c r="K8" s="2"/>
      <c r="L8" s="2"/>
      <c r="M8" s="2"/>
      <c r="N8" s="2"/>
      <c r="O8" s="2"/>
      <c r="P8" s="2"/>
      <c r="Q8" s="149" t="s">
        <v>761</v>
      </c>
      <c r="R8" s="879" t="s">
        <v>761</v>
      </c>
      <c r="S8" s="880"/>
      <c r="T8" s="853" t="s">
        <v>762</v>
      </c>
      <c r="U8" s="814"/>
      <c r="V8" s="148" t="s">
        <v>158</v>
      </c>
      <c r="W8" s="228" t="s">
        <v>158</v>
      </c>
      <c r="X8" s="145" t="s">
        <v>763</v>
      </c>
      <c r="AB8" s="38">
        <v>7</v>
      </c>
      <c r="AD8" s="38">
        <v>9</v>
      </c>
    </row>
    <row r="9" spans="1:34" ht="14" thickBot="1" x14ac:dyDescent="0.2">
      <c r="A9" s="19" t="s">
        <v>970</v>
      </c>
      <c r="B9" s="19"/>
      <c r="C9" s="19"/>
      <c r="D9" s="19"/>
      <c r="E9" s="19"/>
      <c r="F9" s="19"/>
      <c r="G9" s="19"/>
      <c r="H9" s="19"/>
      <c r="I9" s="798" t="s">
        <v>780</v>
      </c>
      <c r="J9" s="798"/>
      <c r="K9" s="798"/>
      <c r="L9" s="798"/>
      <c r="M9" s="798"/>
      <c r="N9" s="798"/>
      <c r="O9" s="19"/>
      <c r="P9" s="19"/>
      <c r="Q9" s="216"/>
      <c r="R9" s="217"/>
      <c r="S9" s="218"/>
      <c r="T9" s="217"/>
      <c r="U9" s="218"/>
      <c r="V9" s="506"/>
      <c r="W9" s="507"/>
      <c r="X9" s="508"/>
      <c r="AB9" s="38">
        <v>8</v>
      </c>
      <c r="AD9" s="38">
        <v>10</v>
      </c>
    </row>
    <row r="10" spans="1:34" ht="14" x14ac:dyDescent="0.15">
      <c r="A10" s="1" t="s">
        <v>572</v>
      </c>
      <c r="B10" s="12" t="s">
        <v>85</v>
      </c>
      <c r="C10" s="13" t="s">
        <v>160</v>
      </c>
      <c r="D10" s="4"/>
      <c r="E10" s="4"/>
      <c r="F10" s="4"/>
      <c r="G10" s="4"/>
      <c r="H10" s="4"/>
      <c r="I10" s="668" t="s">
        <v>573</v>
      </c>
      <c r="J10" s="650"/>
      <c r="K10" s="650"/>
      <c r="L10" s="650"/>
      <c r="M10" s="650"/>
      <c r="N10" s="650"/>
      <c r="O10" s="650"/>
      <c r="P10" s="650"/>
      <c r="Q10" s="169">
        <v>2</v>
      </c>
      <c r="R10" s="887"/>
      <c r="S10" s="888"/>
      <c r="T10" s="887"/>
      <c r="U10" s="892"/>
      <c r="V10" s="381"/>
      <c r="W10" s="382"/>
      <c r="X10" s="383"/>
      <c r="Y10" s="39">
        <v>16</v>
      </c>
      <c r="Z10" s="39" t="b">
        <v>1</v>
      </c>
      <c r="AA10" s="38" t="b">
        <v>0</v>
      </c>
      <c r="AB10" s="38">
        <v>9</v>
      </c>
      <c r="AD10" s="38">
        <v>11</v>
      </c>
    </row>
    <row r="11" spans="1:34" ht="14" x14ac:dyDescent="0.15">
      <c r="A11" s="1" t="s">
        <v>574</v>
      </c>
      <c r="B11" s="12" t="s">
        <v>85</v>
      </c>
      <c r="C11" s="13" t="s">
        <v>160</v>
      </c>
      <c r="D11" s="4"/>
      <c r="E11" s="4"/>
      <c r="F11" s="13" t="s">
        <v>160</v>
      </c>
      <c r="G11" s="4"/>
      <c r="H11" s="13" t="s">
        <v>160</v>
      </c>
      <c r="I11" s="668" t="s">
        <v>575</v>
      </c>
      <c r="J11" s="650"/>
      <c r="K11" s="650"/>
      <c r="L11" s="650"/>
      <c r="M11" s="650"/>
      <c r="N11" s="650"/>
      <c r="O11" s="650"/>
      <c r="P11" s="650"/>
      <c r="Q11" s="169">
        <v>1</v>
      </c>
      <c r="R11" s="795"/>
      <c r="S11" s="796"/>
      <c r="T11" s="795"/>
      <c r="U11" s="881"/>
      <c r="V11" s="315"/>
      <c r="W11" s="377"/>
      <c r="X11" s="384"/>
      <c r="Y11" s="39">
        <v>16</v>
      </c>
      <c r="Z11" s="39" t="b">
        <v>1</v>
      </c>
      <c r="AA11" s="38" t="b">
        <v>1</v>
      </c>
      <c r="AB11" s="38">
        <v>9</v>
      </c>
      <c r="AD11" s="38">
        <v>11</v>
      </c>
    </row>
    <row r="12" spans="1:34" ht="14" x14ac:dyDescent="0.15">
      <c r="A12" s="1" t="s">
        <v>576</v>
      </c>
      <c r="B12" s="12" t="s">
        <v>85</v>
      </c>
      <c r="C12" s="13" t="s">
        <v>160</v>
      </c>
      <c r="D12" s="4"/>
      <c r="E12" s="4"/>
      <c r="F12" s="13" t="s">
        <v>160</v>
      </c>
      <c r="G12" s="4"/>
      <c r="H12" s="4"/>
      <c r="I12" s="793" t="s">
        <v>577</v>
      </c>
      <c r="J12" s="641"/>
      <c r="K12" s="641"/>
      <c r="L12" s="641"/>
      <c r="M12" s="641"/>
      <c r="N12" s="641"/>
      <c r="O12" s="641"/>
      <c r="P12" s="641"/>
      <c r="Q12" s="169">
        <v>1</v>
      </c>
      <c r="R12" s="795"/>
      <c r="S12" s="796"/>
      <c r="T12" s="795"/>
      <c r="U12" s="881"/>
      <c r="V12" s="315"/>
      <c r="W12" s="377"/>
      <c r="X12" s="384"/>
      <c r="Y12" s="39">
        <v>16</v>
      </c>
      <c r="Z12" s="39" t="b">
        <v>1</v>
      </c>
      <c r="AA12" s="38" t="b">
        <v>0</v>
      </c>
      <c r="AB12" s="38">
        <v>9</v>
      </c>
      <c r="AD12" s="38">
        <v>11</v>
      </c>
    </row>
    <row r="13" spans="1:34" ht="14" x14ac:dyDescent="0.15">
      <c r="A13" s="1" t="s">
        <v>578</v>
      </c>
      <c r="B13" s="12" t="s">
        <v>85</v>
      </c>
      <c r="C13" s="13" t="s">
        <v>160</v>
      </c>
      <c r="D13" s="4"/>
      <c r="E13" s="4"/>
      <c r="F13" s="13" t="s">
        <v>160</v>
      </c>
      <c r="G13" s="4"/>
      <c r="H13" s="4"/>
      <c r="I13" s="668" t="s">
        <v>579</v>
      </c>
      <c r="J13" s="650"/>
      <c r="K13" s="650"/>
      <c r="L13" s="650"/>
      <c r="M13" s="650"/>
      <c r="N13" s="650"/>
      <c r="O13" s="650"/>
      <c r="P13" s="650"/>
      <c r="Q13" s="169">
        <v>1</v>
      </c>
      <c r="R13" s="795"/>
      <c r="S13" s="796"/>
      <c r="T13" s="795"/>
      <c r="U13" s="881"/>
      <c r="V13" s="315"/>
      <c r="W13" s="377"/>
      <c r="X13" s="384"/>
      <c r="Y13" s="39">
        <v>16</v>
      </c>
      <c r="Z13" s="39" t="b">
        <v>1</v>
      </c>
      <c r="AA13" s="38" t="b">
        <v>0</v>
      </c>
      <c r="AB13" s="38">
        <v>9</v>
      </c>
      <c r="AD13" s="38">
        <v>11</v>
      </c>
    </row>
    <row r="14" spans="1:34" ht="14" x14ac:dyDescent="0.15">
      <c r="A14" s="8" t="s">
        <v>580</v>
      </c>
      <c r="B14" s="12" t="s">
        <v>85</v>
      </c>
      <c r="C14" s="13" t="s">
        <v>160</v>
      </c>
      <c r="D14" s="4"/>
      <c r="E14" s="4"/>
      <c r="F14" s="13" t="s">
        <v>160</v>
      </c>
      <c r="G14" s="4"/>
      <c r="H14" s="4"/>
      <c r="I14" s="669" t="s">
        <v>581</v>
      </c>
      <c r="J14" s="669"/>
      <c r="K14" s="669"/>
      <c r="L14" s="669"/>
      <c r="M14" s="669"/>
      <c r="N14" s="669"/>
      <c r="O14" s="669"/>
      <c r="P14" s="669"/>
      <c r="Q14" s="172">
        <v>2</v>
      </c>
      <c r="R14" s="795"/>
      <c r="S14" s="796"/>
      <c r="T14" s="795"/>
      <c r="U14" s="881"/>
      <c r="V14" s="315"/>
      <c r="W14" s="377"/>
      <c r="X14" s="384"/>
      <c r="Y14" s="39">
        <v>16</v>
      </c>
      <c r="Z14" s="39" t="b">
        <v>1</v>
      </c>
      <c r="AA14" s="38">
        <v>1</v>
      </c>
    </row>
    <row r="15" spans="1:34" ht="14" x14ac:dyDescent="0.15">
      <c r="A15" s="8" t="s">
        <v>582</v>
      </c>
      <c r="B15" s="12" t="s">
        <v>85</v>
      </c>
      <c r="C15" s="13" t="s">
        <v>160</v>
      </c>
      <c r="D15" s="4"/>
      <c r="E15" s="4"/>
      <c r="F15" s="13" t="s">
        <v>160</v>
      </c>
      <c r="G15" s="4"/>
      <c r="H15" s="4"/>
      <c r="I15" s="668" t="s">
        <v>583</v>
      </c>
      <c r="J15" s="650"/>
      <c r="K15" s="650"/>
      <c r="L15" s="650"/>
      <c r="M15" s="650"/>
      <c r="N15" s="650"/>
      <c r="O15" s="650"/>
      <c r="P15" s="650"/>
      <c r="Q15" s="169">
        <v>1</v>
      </c>
      <c r="R15" s="795"/>
      <c r="S15" s="796"/>
      <c r="T15" s="795"/>
      <c r="U15" s="881"/>
      <c r="V15" s="315"/>
      <c r="W15" s="377"/>
      <c r="X15" s="384"/>
      <c r="Y15" s="39">
        <v>16</v>
      </c>
      <c r="Z15" s="39" t="b">
        <v>1</v>
      </c>
      <c r="AA15" s="38" t="b">
        <v>0</v>
      </c>
      <c r="AB15" s="38">
        <v>9</v>
      </c>
      <c r="AD15" s="38">
        <v>11</v>
      </c>
    </row>
    <row r="16" spans="1:34" ht="14" x14ac:dyDescent="0.15">
      <c r="A16" s="8" t="s">
        <v>584</v>
      </c>
      <c r="B16" s="12" t="s">
        <v>85</v>
      </c>
      <c r="C16" s="13" t="s">
        <v>160</v>
      </c>
      <c r="D16" s="4"/>
      <c r="E16" s="4"/>
      <c r="F16" s="13" t="s">
        <v>160</v>
      </c>
      <c r="G16" s="4"/>
      <c r="H16" s="4"/>
      <c r="I16" s="668" t="s">
        <v>585</v>
      </c>
      <c r="J16" s="650"/>
      <c r="K16" s="650"/>
      <c r="L16" s="650"/>
      <c r="M16" s="650"/>
      <c r="N16" s="650"/>
      <c r="O16" s="650"/>
      <c r="P16" s="650"/>
      <c r="Q16" s="169">
        <v>3</v>
      </c>
      <c r="R16" s="795"/>
      <c r="S16" s="796"/>
      <c r="T16" s="795"/>
      <c r="U16" s="881"/>
      <c r="V16" s="315"/>
      <c r="W16" s="377"/>
      <c r="X16" s="384"/>
      <c r="Y16" s="39">
        <v>16</v>
      </c>
      <c r="Z16" s="39" t="b">
        <v>1</v>
      </c>
      <c r="AA16" s="38" t="b">
        <v>0</v>
      </c>
      <c r="AB16" s="38">
        <v>9</v>
      </c>
      <c r="AD16" s="38">
        <v>11</v>
      </c>
    </row>
    <row r="17" spans="1:30" ht="14" x14ac:dyDescent="0.15">
      <c r="A17" s="8" t="s">
        <v>586</v>
      </c>
      <c r="B17" s="12" t="s">
        <v>85</v>
      </c>
      <c r="C17" s="13" t="s">
        <v>160</v>
      </c>
      <c r="D17" s="4"/>
      <c r="E17" s="4"/>
      <c r="F17" s="13" t="s">
        <v>160</v>
      </c>
      <c r="G17" s="4"/>
      <c r="H17" s="4"/>
      <c r="I17" s="794" t="s">
        <v>587</v>
      </c>
      <c r="J17" s="794"/>
      <c r="K17" s="794"/>
      <c r="L17" s="794"/>
      <c r="M17" s="794"/>
      <c r="N17" s="794"/>
      <c r="O17" s="794"/>
      <c r="P17" s="794"/>
      <c r="Q17" s="170">
        <v>1</v>
      </c>
      <c r="R17" s="795"/>
      <c r="S17" s="796"/>
      <c r="T17" s="795"/>
      <c r="U17" s="881"/>
      <c r="V17" s="315"/>
      <c r="W17" s="377"/>
      <c r="X17" s="384"/>
      <c r="Y17" s="39">
        <v>16</v>
      </c>
      <c r="Z17" s="39" t="b">
        <v>1</v>
      </c>
      <c r="AA17" s="38">
        <v>1</v>
      </c>
    </row>
    <row r="18" spans="1:30" x14ac:dyDescent="0.15">
      <c r="A18" s="19" t="s">
        <v>971</v>
      </c>
      <c r="B18" s="19"/>
      <c r="C18" s="19"/>
      <c r="D18" s="19"/>
      <c r="E18" s="19"/>
      <c r="F18" s="28"/>
      <c r="G18" s="19"/>
      <c r="H18" s="19"/>
      <c r="I18" s="798" t="s">
        <v>972</v>
      </c>
      <c r="J18" s="798"/>
      <c r="K18" s="798"/>
      <c r="L18" s="798"/>
      <c r="M18" s="798"/>
      <c r="N18" s="798"/>
      <c r="O18" s="19"/>
      <c r="P18" s="19"/>
      <c r="Q18" s="173"/>
      <c r="R18" s="897"/>
      <c r="S18" s="899"/>
      <c r="T18" s="897"/>
      <c r="U18" s="898"/>
      <c r="V18" s="387"/>
      <c r="W18" s="388"/>
      <c r="X18" s="403"/>
      <c r="Z18" s="39" t="b">
        <v>1</v>
      </c>
      <c r="AB18" s="38">
        <v>10</v>
      </c>
    </row>
    <row r="19" spans="1:30" ht="14" x14ac:dyDescent="0.15">
      <c r="A19" s="1" t="s">
        <v>588</v>
      </c>
      <c r="B19" s="4" t="s">
        <v>85</v>
      </c>
      <c r="C19" s="4"/>
      <c r="D19" s="4"/>
      <c r="E19" s="4"/>
      <c r="F19" s="4"/>
      <c r="G19" s="4"/>
      <c r="H19" s="13" t="s">
        <v>160</v>
      </c>
      <c r="I19" s="668" t="s">
        <v>589</v>
      </c>
      <c r="J19" s="669"/>
      <c r="K19" s="669"/>
      <c r="L19" s="669"/>
      <c r="M19" s="669"/>
      <c r="N19" s="669"/>
      <c r="O19" s="669"/>
      <c r="P19" s="669"/>
      <c r="Q19" s="169">
        <v>1</v>
      </c>
      <c r="R19" s="795"/>
      <c r="S19" s="796"/>
      <c r="T19" s="795"/>
      <c r="U19" s="881"/>
      <c r="V19" s="509"/>
      <c r="W19" s="505"/>
      <c r="X19" s="384"/>
      <c r="Y19" s="39">
        <v>16</v>
      </c>
      <c r="Z19" s="39" t="b">
        <v>1</v>
      </c>
      <c r="AA19" s="38">
        <v>1</v>
      </c>
      <c r="AB19" s="38">
        <v>11</v>
      </c>
    </row>
    <row r="20" spans="1:30" ht="14" x14ac:dyDescent="0.15">
      <c r="A20" s="8" t="s">
        <v>590</v>
      </c>
      <c r="B20" s="12" t="s">
        <v>85</v>
      </c>
      <c r="C20" s="13" t="s">
        <v>160</v>
      </c>
      <c r="D20" s="4"/>
      <c r="E20" s="4"/>
      <c r="F20" s="13" t="s">
        <v>160</v>
      </c>
      <c r="G20" s="4"/>
      <c r="H20" s="13" t="s">
        <v>160</v>
      </c>
      <c r="I20" s="793" t="s">
        <v>591</v>
      </c>
      <c r="J20" s="641"/>
      <c r="K20" s="641"/>
      <c r="L20" s="641"/>
      <c r="M20" s="641"/>
      <c r="N20" s="641"/>
      <c r="O20" s="641"/>
      <c r="P20" s="641"/>
      <c r="Q20" s="169">
        <v>1</v>
      </c>
      <c r="R20" s="795"/>
      <c r="S20" s="796"/>
      <c r="T20" s="795"/>
      <c r="U20" s="881"/>
      <c r="V20" s="509"/>
      <c r="W20" s="505"/>
      <c r="X20" s="384"/>
      <c r="Y20" s="39">
        <v>16</v>
      </c>
      <c r="Z20" s="39" t="b">
        <v>1</v>
      </c>
      <c r="AA20" s="38" t="b">
        <v>1</v>
      </c>
      <c r="AB20" s="38">
        <v>9</v>
      </c>
      <c r="AD20" s="38">
        <v>11</v>
      </c>
    </row>
    <row r="21" spans="1:30" ht="14" x14ac:dyDescent="0.15">
      <c r="A21" s="8" t="s">
        <v>592</v>
      </c>
      <c r="B21" s="12" t="s">
        <v>85</v>
      </c>
      <c r="C21" s="13" t="s">
        <v>160</v>
      </c>
      <c r="D21" s="4"/>
      <c r="E21" s="4"/>
      <c r="F21" s="13" t="s">
        <v>160</v>
      </c>
      <c r="G21" s="4"/>
      <c r="H21" s="4"/>
      <c r="I21" s="793" t="s">
        <v>593</v>
      </c>
      <c r="J21" s="641"/>
      <c r="K21" s="641"/>
      <c r="L21" s="641"/>
      <c r="M21" s="641"/>
      <c r="N21" s="641"/>
      <c r="O21" s="641"/>
      <c r="P21" s="641"/>
      <c r="Q21" s="169">
        <v>2</v>
      </c>
      <c r="R21" s="795"/>
      <c r="S21" s="796"/>
      <c r="T21" s="795"/>
      <c r="U21" s="881"/>
      <c r="V21" s="509"/>
      <c r="W21" s="505"/>
      <c r="X21" s="384"/>
      <c r="Y21" s="39">
        <v>16</v>
      </c>
      <c r="Z21" s="39" t="b">
        <v>1</v>
      </c>
      <c r="AA21" s="38" t="b">
        <v>0</v>
      </c>
      <c r="AB21" s="38">
        <v>9</v>
      </c>
      <c r="AD21" s="38">
        <v>11</v>
      </c>
    </row>
    <row r="22" spans="1:30" ht="14" x14ac:dyDescent="0.15">
      <c r="A22" s="8" t="s">
        <v>594</v>
      </c>
      <c r="B22" s="12" t="s">
        <v>85</v>
      </c>
      <c r="C22" s="13" t="s">
        <v>160</v>
      </c>
      <c r="D22" s="4"/>
      <c r="E22" s="4"/>
      <c r="F22" s="13" t="s">
        <v>160</v>
      </c>
      <c r="G22" s="4"/>
      <c r="H22" s="4"/>
      <c r="I22" s="668" t="s">
        <v>595</v>
      </c>
      <c r="J22" s="650"/>
      <c r="K22" s="650"/>
      <c r="L22" s="650"/>
      <c r="M22" s="650"/>
      <c r="N22" s="650"/>
      <c r="O22" s="650"/>
      <c r="P22" s="650"/>
      <c r="Q22" s="169">
        <v>2</v>
      </c>
      <c r="R22" s="795"/>
      <c r="S22" s="796"/>
      <c r="T22" s="795"/>
      <c r="U22" s="881"/>
      <c r="V22" s="509"/>
      <c r="W22" s="505"/>
      <c r="X22" s="384"/>
      <c r="Y22" s="39">
        <v>16</v>
      </c>
      <c r="Z22" s="39" t="b">
        <v>1</v>
      </c>
      <c r="AA22" s="38" t="b">
        <v>0</v>
      </c>
      <c r="AB22" s="38">
        <v>9</v>
      </c>
      <c r="AD22" s="38">
        <v>11</v>
      </c>
    </row>
    <row r="23" spans="1:30" x14ac:dyDescent="0.15">
      <c r="A23" s="19" t="s">
        <v>973</v>
      </c>
      <c r="B23" s="19"/>
      <c r="C23" s="19"/>
      <c r="D23" s="19"/>
      <c r="E23" s="19"/>
      <c r="F23" s="19"/>
      <c r="G23" s="19"/>
      <c r="H23" s="19"/>
      <c r="I23" s="798" t="s">
        <v>974</v>
      </c>
      <c r="J23" s="798"/>
      <c r="K23" s="798"/>
      <c r="L23" s="798"/>
      <c r="M23" s="798"/>
      <c r="N23" s="798"/>
      <c r="O23" s="19"/>
      <c r="P23" s="19"/>
      <c r="Q23" s="173"/>
      <c r="R23" s="897"/>
      <c r="S23" s="899"/>
      <c r="T23" s="897"/>
      <c r="U23" s="898"/>
      <c r="V23" s="387"/>
      <c r="W23" s="388"/>
      <c r="X23" s="403"/>
      <c r="Z23" s="39"/>
      <c r="AB23" s="38">
        <v>14</v>
      </c>
    </row>
    <row r="24" spans="1:30" ht="14" x14ac:dyDescent="0.15">
      <c r="A24" s="1" t="s">
        <v>596</v>
      </c>
      <c r="B24" s="4" t="s">
        <v>85</v>
      </c>
      <c r="C24" s="13" t="s">
        <v>160</v>
      </c>
      <c r="D24" s="13" t="s">
        <v>160</v>
      </c>
      <c r="E24" s="13" t="s">
        <v>160</v>
      </c>
      <c r="F24" s="4"/>
      <c r="G24" s="4"/>
      <c r="H24" s="4"/>
      <c r="I24" s="668" t="s">
        <v>597</v>
      </c>
      <c r="J24" s="669"/>
      <c r="K24" s="669"/>
      <c r="L24" s="669"/>
      <c r="M24" s="669"/>
      <c r="N24" s="669"/>
      <c r="O24" s="669"/>
      <c r="P24" s="669"/>
      <c r="Q24" s="169">
        <v>1</v>
      </c>
      <c r="R24" s="795"/>
      <c r="S24" s="796"/>
      <c r="T24" s="795"/>
      <c r="U24" s="881"/>
      <c r="V24" s="315"/>
      <c r="W24" s="377"/>
      <c r="X24" s="384"/>
      <c r="Y24" s="39">
        <v>16</v>
      </c>
      <c r="Z24" s="39" t="b">
        <v>1</v>
      </c>
      <c r="AA24" s="38" t="b">
        <v>0</v>
      </c>
      <c r="AB24" s="38">
        <v>15</v>
      </c>
    </row>
    <row r="25" spans="1:30" x14ac:dyDescent="0.15">
      <c r="A25" s="19" t="s">
        <v>975</v>
      </c>
      <c r="B25" s="19"/>
      <c r="C25" s="19"/>
      <c r="D25" s="19"/>
      <c r="E25" s="19"/>
      <c r="F25" s="19"/>
      <c r="G25" s="19"/>
      <c r="H25" s="19"/>
      <c r="I25" s="798" t="s">
        <v>976</v>
      </c>
      <c r="J25" s="798"/>
      <c r="K25" s="798"/>
      <c r="L25" s="798"/>
      <c r="M25" s="798"/>
      <c r="N25" s="798"/>
      <c r="O25" s="19"/>
      <c r="P25" s="19"/>
      <c r="Q25" s="173"/>
      <c r="R25" s="897"/>
      <c r="S25" s="899"/>
      <c r="T25" s="897"/>
      <c r="U25" s="898"/>
      <c r="V25" s="411"/>
      <c r="W25" s="388"/>
      <c r="X25" s="403"/>
      <c r="Y25" s="39"/>
      <c r="Z25" s="39"/>
      <c r="AB25" s="38">
        <v>16</v>
      </c>
    </row>
    <row r="26" spans="1:30" ht="14" x14ac:dyDescent="0.15">
      <c r="A26" s="1" t="s">
        <v>598</v>
      </c>
      <c r="B26" s="4" t="s">
        <v>90</v>
      </c>
      <c r="C26" s="13" t="s">
        <v>160</v>
      </c>
      <c r="D26" s="4"/>
      <c r="E26" s="4"/>
      <c r="F26" s="13" t="s">
        <v>160</v>
      </c>
      <c r="G26" s="4"/>
      <c r="H26" s="13" t="s">
        <v>160</v>
      </c>
      <c r="I26" s="793" t="s">
        <v>599</v>
      </c>
      <c r="J26" s="794"/>
      <c r="K26" s="794"/>
      <c r="L26" s="794"/>
      <c r="M26" s="794"/>
      <c r="N26" s="794"/>
      <c r="O26" s="794"/>
      <c r="P26" s="794"/>
      <c r="Q26" s="169">
        <v>2</v>
      </c>
      <c r="R26" s="795"/>
      <c r="S26" s="796"/>
      <c r="T26" s="795"/>
      <c r="U26" s="881"/>
      <c r="V26" s="510"/>
      <c r="W26" s="315"/>
      <c r="X26" s="384"/>
      <c r="Y26" s="39">
        <v>16</v>
      </c>
      <c r="Z26" s="39" t="b">
        <v>1</v>
      </c>
      <c r="AA26" s="38" t="b">
        <v>0</v>
      </c>
      <c r="AB26" s="38">
        <v>17</v>
      </c>
    </row>
    <row r="27" spans="1:30" ht="14" x14ac:dyDescent="0.15">
      <c r="A27" s="1" t="s">
        <v>600</v>
      </c>
      <c r="B27" s="4" t="s">
        <v>90</v>
      </c>
      <c r="C27" s="4"/>
      <c r="D27" s="4"/>
      <c r="E27" s="4"/>
      <c r="F27" s="4"/>
      <c r="G27" s="4"/>
      <c r="H27" s="13" t="s">
        <v>160</v>
      </c>
      <c r="I27" s="793" t="s">
        <v>601</v>
      </c>
      <c r="J27" s="794"/>
      <c r="K27" s="794"/>
      <c r="L27" s="794"/>
      <c r="M27" s="794"/>
      <c r="N27" s="794"/>
      <c r="O27" s="794"/>
      <c r="P27" s="794"/>
      <c r="Q27" s="169">
        <v>1</v>
      </c>
      <c r="R27" s="795"/>
      <c r="S27" s="796"/>
      <c r="T27" s="795"/>
      <c r="U27" s="881"/>
      <c r="V27" s="315"/>
      <c r="W27" s="377"/>
      <c r="X27" s="384"/>
      <c r="Y27" s="39">
        <v>16</v>
      </c>
      <c r="Z27" s="39" t="b">
        <v>1</v>
      </c>
      <c r="AA27" s="38" t="b">
        <v>0</v>
      </c>
      <c r="AB27" s="38">
        <v>17</v>
      </c>
    </row>
    <row r="28" spans="1:30" ht="15" thickBot="1" x14ac:dyDescent="0.2">
      <c r="A28" s="8" t="s">
        <v>602</v>
      </c>
      <c r="B28" s="4" t="s">
        <v>90</v>
      </c>
      <c r="C28" s="4"/>
      <c r="D28" s="4"/>
      <c r="E28" s="4"/>
      <c r="F28" s="4"/>
      <c r="G28" s="4"/>
      <c r="H28" s="13" t="s">
        <v>160</v>
      </c>
      <c r="I28" s="793" t="s">
        <v>603</v>
      </c>
      <c r="J28" s="794"/>
      <c r="K28" s="794"/>
      <c r="L28" s="794"/>
      <c r="M28" s="794"/>
      <c r="N28" s="794"/>
      <c r="O28" s="794"/>
      <c r="P28" s="794"/>
      <c r="Q28" s="171">
        <v>1</v>
      </c>
      <c r="R28" s="799"/>
      <c r="S28" s="801"/>
      <c r="T28" s="799"/>
      <c r="U28" s="882"/>
      <c r="V28" s="316"/>
      <c r="W28" s="385"/>
      <c r="X28" s="386"/>
      <c r="Y28" s="39">
        <v>16</v>
      </c>
      <c r="Z28" s="39" t="b">
        <v>1</v>
      </c>
      <c r="AA28" s="38" t="b">
        <v>0</v>
      </c>
      <c r="AB28" s="38">
        <v>17</v>
      </c>
    </row>
    <row r="29" spans="1:30" x14ac:dyDescent="0.15">
      <c r="A29" s="802"/>
      <c r="B29" s="802"/>
      <c r="C29" s="802"/>
      <c r="D29" s="802"/>
      <c r="E29" s="802"/>
      <c r="F29" s="802"/>
      <c r="G29" s="802"/>
      <c r="H29" s="802"/>
      <c r="I29" s="802"/>
      <c r="J29" s="802"/>
      <c r="K29" s="802"/>
      <c r="L29" s="802"/>
      <c r="M29" s="802"/>
      <c r="N29" s="802"/>
      <c r="O29" s="802"/>
      <c r="P29" s="802"/>
      <c r="Q29" s="802"/>
      <c r="R29" s="802"/>
      <c r="S29" s="802"/>
      <c r="T29" s="802"/>
      <c r="U29" s="802"/>
      <c r="AB29" s="38">
        <v>20</v>
      </c>
    </row>
    <row r="30" spans="1:30" x14ac:dyDescent="0.15">
      <c r="B30" s="5" t="s">
        <v>85</v>
      </c>
      <c r="C30" s="690" t="s">
        <v>651</v>
      </c>
      <c r="D30" s="691"/>
      <c r="E30" s="691"/>
      <c r="F30" s="691"/>
      <c r="G30" s="691"/>
      <c r="H30" s="691"/>
      <c r="I30" s="3"/>
      <c r="K30" s="671" t="s">
        <v>746</v>
      </c>
      <c r="L30" s="671"/>
      <c r="M30" s="671"/>
      <c r="N30" s="671"/>
      <c r="O30" s="671"/>
      <c r="P30" s="671"/>
      <c r="Q30" s="42">
        <f>SUM(Q10:Q28)</f>
        <v>23</v>
      </c>
    </row>
    <row r="31" spans="1:30" x14ac:dyDescent="0.15">
      <c r="B31" s="5" t="s">
        <v>195</v>
      </c>
      <c r="C31" s="690" t="s">
        <v>654</v>
      </c>
      <c r="D31" s="691"/>
      <c r="E31" s="691"/>
      <c r="F31" s="691"/>
      <c r="G31" s="691"/>
      <c r="H31" s="691"/>
      <c r="I31" s="3"/>
    </row>
    <row r="32" spans="1:30" x14ac:dyDescent="0.15">
      <c r="B32" s="5" t="s">
        <v>90</v>
      </c>
      <c r="C32" s="690" t="s">
        <v>657</v>
      </c>
      <c r="D32" s="691"/>
      <c r="E32" s="691"/>
      <c r="F32" s="691"/>
      <c r="G32" s="691"/>
      <c r="H32" s="691"/>
      <c r="I32" s="3"/>
      <c r="L32" s="671" t="s">
        <v>747</v>
      </c>
      <c r="M32" s="671"/>
      <c r="N32" s="671"/>
      <c r="O32" s="671"/>
      <c r="P32" s="671"/>
      <c r="Q32" s="671"/>
      <c r="R32" s="679">
        <f>SUM(R10:S28)</f>
        <v>0</v>
      </c>
      <c r="S32" s="679"/>
    </row>
    <row r="34" spans="10:23" x14ac:dyDescent="0.15">
      <c r="M34" s="671" t="s">
        <v>748</v>
      </c>
      <c r="N34" s="671"/>
      <c r="O34" s="671"/>
      <c r="P34" s="671"/>
      <c r="Q34" s="671"/>
      <c r="R34" s="671"/>
      <c r="S34" s="671"/>
      <c r="T34" s="679">
        <f>SUM(T10:U28)</f>
        <v>0</v>
      </c>
      <c r="U34" s="679"/>
    </row>
    <row r="36" spans="10:23" x14ac:dyDescent="0.15">
      <c r="J36" s="630" t="s">
        <v>750</v>
      </c>
      <c r="K36" s="630"/>
      <c r="L36" s="630"/>
      <c r="M36" s="671" t="s">
        <v>110</v>
      </c>
      <c r="N36" s="671"/>
      <c r="O36" s="671"/>
      <c r="P36" s="671"/>
      <c r="Q36" s="671"/>
      <c r="R36" s="671"/>
      <c r="S36" s="671"/>
      <c r="T36" s="806" t="e">
        <f>T34/R32</f>
        <v>#DIV/0!</v>
      </c>
      <c r="U36" s="789"/>
    </row>
    <row r="37" spans="10:23" x14ac:dyDescent="0.15">
      <c r="J37" s="808" t="s">
        <v>977</v>
      </c>
      <c r="K37" s="641"/>
      <c r="L37" s="641"/>
      <c r="M37" s="641"/>
    </row>
    <row r="42" spans="10:23" x14ac:dyDescent="0.15">
      <c r="V42" s="895"/>
      <c r="W42" s="896"/>
    </row>
  </sheetData>
  <sheetProtection algorithmName="SHA-512" hashValue="UEPfms2OiPQ8s3GsIT/ubXB+q9Hia064hDftsIKMT0/SXawcxQ+BPxOQmJgHnqDLTdsZFk/a48y5TSZxmXVBWw==" saltValue="CRGIOkthT1kHuBRNDpwO5Q==" spinCount="100000" sheet="1" selectLockedCells="1"/>
  <mergeCells count="81">
    <mergeCell ref="T36:U36"/>
    <mergeCell ref="R7:S7"/>
    <mergeCell ref="T7:U7"/>
    <mergeCell ref="A1:U1"/>
    <mergeCell ref="A2:U2"/>
    <mergeCell ref="A3:O3"/>
    <mergeCell ref="R6:S6"/>
    <mergeCell ref="T6:U6"/>
    <mergeCell ref="T34:U34"/>
    <mergeCell ref="I13:P13"/>
    <mergeCell ref="I23:N23"/>
    <mergeCell ref="T24:U24"/>
    <mergeCell ref="T19:U19"/>
    <mergeCell ref="R13:S13"/>
    <mergeCell ref="R14:S14"/>
    <mergeCell ref="R15:S15"/>
    <mergeCell ref="J37:M37"/>
    <mergeCell ref="I18:N18"/>
    <mergeCell ref="I19:P19"/>
    <mergeCell ref="R19:S19"/>
    <mergeCell ref="I25:N25"/>
    <mergeCell ref="M36:S36"/>
    <mergeCell ref="J36:L36"/>
    <mergeCell ref="R18:S18"/>
    <mergeCell ref="R28:S28"/>
    <mergeCell ref="R21:S21"/>
    <mergeCell ref="I22:P22"/>
    <mergeCell ref="R22:S22"/>
    <mergeCell ref="R23:S23"/>
    <mergeCell ref="R25:S25"/>
    <mergeCell ref="A29:U29"/>
    <mergeCell ref="R24:S24"/>
    <mergeCell ref="C32:H32"/>
    <mergeCell ref="L32:Q32"/>
    <mergeCell ref="R32:S32"/>
    <mergeCell ref="C31:H31"/>
    <mergeCell ref="K30:P30"/>
    <mergeCell ref="C30:H30"/>
    <mergeCell ref="I28:P28"/>
    <mergeCell ref="I27:P27"/>
    <mergeCell ref="I26:P26"/>
    <mergeCell ref="I24:P24"/>
    <mergeCell ref="R8:S8"/>
    <mergeCell ref="R20:S20"/>
    <mergeCell ref="R16:S16"/>
    <mergeCell ref="R17:S17"/>
    <mergeCell ref="I9:N9"/>
    <mergeCell ref="I10:P10"/>
    <mergeCell ref="I15:P15"/>
    <mergeCell ref="I17:P17"/>
    <mergeCell ref="I21:P21"/>
    <mergeCell ref="I14:P14"/>
    <mergeCell ref="I20:P20"/>
    <mergeCell ref="I16:P16"/>
    <mergeCell ref="T8:U8"/>
    <mergeCell ref="T20:U20"/>
    <mergeCell ref="T18:U18"/>
    <mergeCell ref="T28:U28"/>
    <mergeCell ref="T21:U21"/>
    <mergeCell ref="T22:U22"/>
    <mergeCell ref="T23:U23"/>
    <mergeCell ref="T25:U25"/>
    <mergeCell ref="T15:U15"/>
    <mergeCell ref="T16:U16"/>
    <mergeCell ref="T17:U17"/>
    <mergeCell ref="V42:W42"/>
    <mergeCell ref="R10:S10"/>
    <mergeCell ref="T10:U10"/>
    <mergeCell ref="T12:U12"/>
    <mergeCell ref="I12:P12"/>
    <mergeCell ref="R12:S12"/>
    <mergeCell ref="I11:P11"/>
    <mergeCell ref="R11:S11"/>
    <mergeCell ref="T11:U11"/>
    <mergeCell ref="T14:U14"/>
    <mergeCell ref="T13:U13"/>
    <mergeCell ref="M34:S34"/>
    <mergeCell ref="R27:S27"/>
    <mergeCell ref="T27:U27"/>
    <mergeCell ref="T26:U26"/>
    <mergeCell ref="R26:S26"/>
  </mergeCells>
  <phoneticPr fontId="0" type="noConversion"/>
  <dataValidations count="4">
    <dataValidation type="list" allowBlank="1" showInputMessage="1" showErrorMessage="1" sqref="R10:U10 R26:S26 T26:U26" xr:uid="{6A5A4912-4F3A-5F40-970D-6369346AF73D}">
      <formula1>$AF$1:$AF$2</formula1>
    </dataValidation>
    <dataValidation type="list" allowBlank="1" showInputMessage="1" showErrorMessage="1" sqref="R11:U13 R24:U24 R15:U15 V42:W42 R19:U20 R17:U17 R27:S28 T27:U28" xr:uid="{61E5C235-EC3B-7C40-BCCC-54C945D9FF49}">
      <formula1>$AE$1:$AE$2</formula1>
    </dataValidation>
    <dataValidation type="list" allowBlank="1" showInputMessage="1" showErrorMessage="1" sqref="R14:U14 R21:U22" xr:uid="{BCC3F09C-7494-BA46-8F3B-1DA2EF20F2E6}">
      <formula1>$AC$1:$AC$3</formula1>
    </dataValidation>
    <dataValidation type="list" allowBlank="1" showInputMessage="1" showErrorMessage="1" sqref="R16:U16" xr:uid="{7117B62A-70A1-7F44-B987-7A0E1C7DF91C}">
      <formula1>$AG$1:$AG$4</formula1>
    </dataValidation>
  </dataValidations>
  <pageMargins left="0.5" right="0.5" top="0.5" bottom="0.5" header="0.5" footer="0.5"/>
  <pageSetup scale="95" fitToHeight="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B8C17BF-421C-6B4F-BCAC-A7E6D129C72B}">
          <x14:formula1>
            <xm:f>Introduction!$G$28:$G$46</xm:f>
          </x14:formula1>
          <xm:sqref>V10:V17 V19:V22 V24 V26:V28</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pageSetUpPr fitToPage="1"/>
  </sheetPr>
  <dimension ref="A1:AI42"/>
  <sheetViews>
    <sheetView zoomScaleNormal="100" zoomScalePageLayoutView="75" workbookViewId="0">
      <selection activeCell="R33" sqref="R33:X33"/>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7.832031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33203125" customWidth="1"/>
    <col min="25" max="25" width="3.6640625" style="38" hidden="1" customWidth="1"/>
    <col min="26" max="30" width="9.1640625" style="38" hidden="1" customWidth="1"/>
    <col min="31" max="31" width="0" style="38" hidden="1" customWidth="1"/>
    <col min="32" max="37" width="0" hidden="1" customWidth="1"/>
  </cols>
  <sheetData>
    <row r="1" spans="1:35" ht="18" x14ac:dyDescent="0.2">
      <c r="A1" s="807" t="s">
        <v>978</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E1" s="38">
        <v>0</v>
      </c>
      <c r="AF1" s="38">
        <v>0</v>
      </c>
      <c r="AG1" s="38">
        <v>0</v>
      </c>
      <c r="AH1" s="38">
        <v>0</v>
      </c>
      <c r="AI1" s="38">
        <v>0</v>
      </c>
    </row>
    <row r="2" spans="1:35" x14ac:dyDescent="0.15">
      <c r="A2" s="808" t="s">
        <v>979</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c r="AE2" s="38">
        <v>1</v>
      </c>
      <c r="AF2" s="38">
        <v>2</v>
      </c>
      <c r="AG2" s="38">
        <v>3</v>
      </c>
      <c r="AH2" s="38">
        <v>2</v>
      </c>
      <c r="AI2" s="38">
        <v>-1</v>
      </c>
    </row>
    <row r="3" spans="1:35" x14ac:dyDescent="0.15">
      <c r="A3" s="808" t="s">
        <v>980</v>
      </c>
      <c r="B3" s="808"/>
      <c r="C3" s="808"/>
      <c r="D3" s="808"/>
      <c r="E3" s="808"/>
      <c r="F3" s="808"/>
      <c r="G3" s="808"/>
      <c r="H3" s="808"/>
      <c r="I3" s="808"/>
      <c r="J3" s="808"/>
      <c r="K3" s="808"/>
      <c r="L3" s="808"/>
      <c r="M3" s="808"/>
      <c r="N3" s="808"/>
      <c r="O3" s="808"/>
      <c r="P3" s="8"/>
      <c r="Q3" s="8"/>
      <c r="R3" s="1"/>
      <c r="S3" s="1"/>
      <c r="T3" s="1"/>
      <c r="U3" s="1"/>
      <c r="Z3" s="38">
        <v>2</v>
      </c>
      <c r="AA3" s="38">
        <v>2</v>
      </c>
      <c r="AB3" s="38">
        <v>2</v>
      </c>
      <c r="AC3" s="38">
        <v>2</v>
      </c>
      <c r="AD3" s="38">
        <v>4</v>
      </c>
      <c r="AH3">
        <v>4</v>
      </c>
    </row>
    <row r="4" spans="1:35" x14ac:dyDescent="0.15">
      <c r="A4" s="8"/>
      <c r="B4" s="8"/>
      <c r="C4" s="8"/>
      <c r="D4" s="8"/>
      <c r="E4" s="8"/>
      <c r="F4" s="8"/>
      <c r="G4" s="8"/>
      <c r="H4" s="8"/>
      <c r="I4" s="8"/>
      <c r="J4" s="8"/>
      <c r="K4" s="8"/>
      <c r="L4" s="8"/>
      <c r="M4" s="8"/>
      <c r="N4" s="8"/>
      <c r="O4" s="8"/>
      <c r="P4" s="8"/>
      <c r="Q4" s="8"/>
      <c r="R4" s="1"/>
      <c r="S4" s="1"/>
      <c r="T4" s="1"/>
      <c r="U4" s="1"/>
      <c r="Z4" s="38">
        <v>3</v>
      </c>
      <c r="AA4" s="38">
        <v>3</v>
      </c>
      <c r="AB4" s="38">
        <v>3</v>
      </c>
      <c r="AC4" s="38">
        <v>3</v>
      </c>
      <c r="AD4" s="38">
        <v>5</v>
      </c>
    </row>
    <row r="5" spans="1:35" ht="14" thickBot="1" x14ac:dyDescent="0.2">
      <c r="A5" s="8"/>
      <c r="B5" s="8"/>
      <c r="C5" s="8"/>
      <c r="D5" s="8"/>
      <c r="E5" s="8"/>
      <c r="F5" s="8"/>
      <c r="G5" s="8"/>
      <c r="H5" s="8"/>
      <c r="I5" s="8"/>
      <c r="J5" s="8"/>
      <c r="K5" s="8"/>
      <c r="L5" s="8"/>
      <c r="M5" s="8"/>
      <c r="N5" s="8"/>
      <c r="O5" s="8"/>
      <c r="P5" s="8"/>
      <c r="Q5" s="18"/>
      <c r="R5" s="26"/>
      <c r="S5" s="26"/>
      <c r="T5" s="26"/>
      <c r="U5" s="26"/>
      <c r="AA5" s="38">
        <v>4</v>
      </c>
      <c r="AB5" s="38">
        <v>4</v>
      </c>
      <c r="AC5" s="38">
        <v>4</v>
      </c>
      <c r="AD5" s="38">
        <v>6</v>
      </c>
    </row>
    <row r="6" spans="1:35" ht="16" thickBot="1" x14ac:dyDescent="0.2">
      <c r="A6" s="1"/>
      <c r="B6" s="6"/>
      <c r="C6" s="1"/>
      <c r="D6" s="1"/>
      <c r="E6" s="1"/>
      <c r="F6" s="1"/>
      <c r="G6" s="1"/>
      <c r="H6" s="1"/>
      <c r="I6" s="1"/>
      <c r="J6" s="1"/>
      <c r="K6" s="1"/>
      <c r="L6" s="1"/>
      <c r="M6" s="1"/>
      <c r="N6" s="1"/>
      <c r="O6" s="1"/>
      <c r="P6" s="1"/>
      <c r="Q6" s="147" t="s">
        <v>757</v>
      </c>
      <c r="R6" s="876" t="s">
        <v>757</v>
      </c>
      <c r="S6" s="877"/>
      <c r="T6" s="878" t="s">
        <v>758</v>
      </c>
      <c r="U6" s="810"/>
      <c r="AA6" s="38">
        <v>5</v>
      </c>
      <c r="AB6" s="38">
        <v>5</v>
      </c>
      <c r="AD6" s="38">
        <v>7</v>
      </c>
    </row>
    <row r="7" spans="1:35" ht="15" x14ac:dyDescent="0.15">
      <c r="A7" s="1"/>
      <c r="B7" s="6"/>
      <c r="C7" s="1"/>
      <c r="D7" s="1"/>
      <c r="E7" s="1"/>
      <c r="F7" s="1"/>
      <c r="G7" s="1"/>
      <c r="H7" s="1"/>
      <c r="I7" s="1"/>
      <c r="J7" s="1"/>
      <c r="K7" s="1"/>
      <c r="L7" s="1"/>
      <c r="M7" s="1"/>
      <c r="N7" s="1"/>
      <c r="O7" s="1"/>
      <c r="P7" s="1"/>
      <c r="Q7" s="148" t="s">
        <v>759</v>
      </c>
      <c r="R7" s="874" t="s">
        <v>760</v>
      </c>
      <c r="S7" s="875"/>
      <c r="T7" s="852" t="s">
        <v>761</v>
      </c>
      <c r="U7" s="812"/>
      <c r="V7" s="147" t="s">
        <v>151</v>
      </c>
      <c r="W7" s="159" t="s">
        <v>152</v>
      </c>
      <c r="X7" s="144"/>
      <c r="AB7" s="38">
        <v>6</v>
      </c>
      <c r="AD7" s="38">
        <v>8</v>
      </c>
    </row>
    <row r="8" spans="1:35" ht="16" thickBot="1" x14ac:dyDescent="0.2">
      <c r="A8" s="7" t="s">
        <v>153</v>
      </c>
      <c r="B8" s="3"/>
      <c r="C8" s="11" t="s">
        <v>154</v>
      </c>
      <c r="D8" s="11" t="s">
        <v>155</v>
      </c>
      <c r="E8" s="11" t="s">
        <v>155</v>
      </c>
      <c r="F8" s="11" t="s">
        <v>96</v>
      </c>
      <c r="G8" s="11" t="s">
        <v>156</v>
      </c>
      <c r="H8" s="11" t="s">
        <v>82</v>
      </c>
      <c r="I8" s="2" t="s">
        <v>157</v>
      </c>
      <c r="J8" s="2"/>
      <c r="K8" s="2"/>
      <c r="L8" s="2"/>
      <c r="M8" s="2"/>
      <c r="N8" s="2"/>
      <c r="O8" s="2"/>
      <c r="P8" s="2"/>
      <c r="Q8" s="149" t="s">
        <v>761</v>
      </c>
      <c r="R8" s="879" t="s">
        <v>761</v>
      </c>
      <c r="S8" s="880"/>
      <c r="T8" s="853" t="s">
        <v>762</v>
      </c>
      <c r="U8" s="814"/>
      <c r="V8" s="148" t="s">
        <v>158</v>
      </c>
      <c r="W8" s="228" t="s">
        <v>158</v>
      </c>
      <c r="X8" s="145" t="s">
        <v>763</v>
      </c>
      <c r="AB8" s="38">
        <v>7</v>
      </c>
      <c r="AD8" s="38">
        <v>9</v>
      </c>
    </row>
    <row r="9" spans="1:35" x14ac:dyDescent="0.15">
      <c r="A9" s="19" t="s">
        <v>981</v>
      </c>
      <c r="B9" s="19"/>
      <c r="C9" s="19"/>
      <c r="D9" s="19"/>
      <c r="E9" s="19"/>
      <c r="F9" s="19"/>
      <c r="G9" s="19"/>
      <c r="H9" s="19"/>
      <c r="I9" s="798" t="s">
        <v>982</v>
      </c>
      <c r="J9" s="798"/>
      <c r="K9" s="798"/>
      <c r="L9" s="798"/>
      <c r="M9" s="798"/>
      <c r="N9" s="798"/>
      <c r="O9" s="798"/>
      <c r="P9" s="798"/>
      <c r="Q9" s="216"/>
      <c r="R9" s="217"/>
      <c r="S9" s="218"/>
      <c r="T9" s="217"/>
      <c r="U9" s="218"/>
      <c r="V9" s="229"/>
      <c r="W9" s="232"/>
      <c r="X9" s="230"/>
      <c r="AB9" s="38">
        <v>8</v>
      </c>
      <c r="AD9" s="38">
        <v>10</v>
      </c>
    </row>
    <row r="10" spans="1:35" ht="19" customHeight="1" x14ac:dyDescent="0.15">
      <c r="A10" s="1" t="s">
        <v>604</v>
      </c>
      <c r="B10" s="12" t="s">
        <v>85</v>
      </c>
      <c r="C10" s="13"/>
      <c r="D10" s="4"/>
      <c r="E10" s="13" t="s">
        <v>160</v>
      </c>
      <c r="F10" s="4"/>
      <c r="G10" s="4"/>
      <c r="H10" s="4"/>
      <c r="I10" s="793" t="s">
        <v>605</v>
      </c>
      <c r="J10" s="641"/>
      <c r="K10" s="641"/>
      <c r="L10" s="641"/>
      <c r="M10" s="641"/>
      <c r="N10" s="641"/>
      <c r="O10" s="641"/>
      <c r="P10" s="641"/>
      <c r="Q10" s="169">
        <v>3</v>
      </c>
      <c r="R10" s="887"/>
      <c r="S10" s="888"/>
      <c r="T10" s="887"/>
      <c r="U10" s="904"/>
      <c r="V10" s="315"/>
      <c r="W10" s="377"/>
      <c r="X10" s="384"/>
      <c r="Y10" s="39">
        <v>17</v>
      </c>
      <c r="Z10" s="39" t="b">
        <v>1</v>
      </c>
      <c r="AA10" s="38" t="b">
        <v>0</v>
      </c>
      <c r="AB10" s="38">
        <v>9</v>
      </c>
      <c r="AD10" s="38">
        <v>11</v>
      </c>
    </row>
    <row r="11" spans="1:35" ht="19" customHeight="1" x14ac:dyDescent="0.15">
      <c r="A11" s="1" t="s">
        <v>606</v>
      </c>
      <c r="B11" s="12" t="s">
        <v>85</v>
      </c>
      <c r="C11" s="13"/>
      <c r="D11" s="4"/>
      <c r="E11" s="13" t="s">
        <v>160</v>
      </c>
      <c r="F11" s="4"/>
      <c r="G11" s="4"/>
      <c r="H11" s="4"/>
      <c r="I11" s="793" t="s">
        <v>607</v>
      </c>
      <c r="J11" s="794"/>
      <c r="K11" s="794"/>
      <c r="L11" s="794"/>
      <c r="M11" s="794"/>
      <c r="N11" s="794"/>
      <c r="O11" s="794"/>
      <c r="P11" s="794"/>
      <c r="Q11" s="172">
        <v>1</v>
      </c>
      <c r="R11" s="795"/>
      <c r="S11" s="796"/>
      <c r="T11" s="795"/>
      <c r="U11" s="797"/>
      <c r="V11" s="315"/>
      <c r="W11" s="377"/>
      <c r="X11" s="384"/>
      <c r="Y11" s="39">
        <v>17</v>
      </c>
      <c r="Z11" s="39" t="b">
        <v>1</v>
      </c>
      <c r="AA11" s="38" t="b">
        <v>0</v>
      </c>
      <c r="AB11" s="38">
        <v>10</v>
      </c>
    </row>
    <row r="12" spans="1:35" ht="19" customHeight="1" x14ac:dyDescent="0.15">
      <c r="A12" s="1" t="s">
        <v>608</v>
      </c>
      <c r="B12" s="12" t="s">
        <v>85</v>
      </c>
      <c r="C12" s="13"/>
      <c r="D12" s="4"/>
      <c r="E12" s="13" t="s">
        <v>160</v>
      </c>
      <c r="F12" s="4"/>
      <c r="G12" s="4"/>
      <c r="H12" s="4"/>
      <c r="I12" s="793" t="s">
        <v>609</v>
      </c>
      <c r="J12" s="794"/>
      <c r="K12" s="794"/>
      <c r="L12" s="794"/>
      <c r="M12" s="794"/>
      <c r="N12" s="794"/>
      <c r="O12" s="794"/>
      <c r="P12" s="794"/>
      <c r="Q12" s="172">
        <v>1</v>
      </c>
      <c r="R12" s="795"/>
      <c r="S12" s="796"/>
      <c r="T12" s="795"/>
      <c r="U12" s="797"/>
      <c r="V12" s="315"/>
      <c r="W12" s="377"/>
      <c r="X12" s="384"/>
      <c r="Y12" s="39">
        <v>17</v>
      </c>
      <c r="Z12" s="39" t="b">
        <v>1</v>
      </c>
      <c r="AA12" s="38" t="b">
        <v>0</v>
      </c>
      <c r="AB12" s="38">
        <v>10</v>
      </c>
    </row>
    <row r="13" spans="1:35" ht="19" customHeight="1" x14ac:dyDescent="0.15">
      <c r="A13" s="1" t="s">
        <v>610</v>
      </c>
      <c r="B13" s="12" t="s">
        <v>85</v>
      </c>
      <c r="C13" s="13" t="s">
        <v>160</v>
      </c>
      <c r="D13" s="4"/>
      <c r="E13" s="13" t="s">
        <v>160</v>
      </c>
      <c r="F13" s="13" t="s">
        <v>160</v>
      </c>
      <c r="G13" s="4"/>
      <c r="H13" s="13" t="s">
        <v>160</v>
      </c>
      <c r="I13" s="793" t="s">
        <v>611</v>
      </c>
      <c r="J13" s="794"/>
      <c r="K13" s="794"/>
      <c r="L13" s="794"/>
      <c r="M13" s="794"/>
      <c r="N13" s="794"/>
      <c r="O13" s="794"/>
      <c r="P13" s="794"/>
      <c r="Q13" s="172">
        <v>4</v>
      </c>
      <c r="R13" s="795"/>
      <c r="S13" s="796"/>
      <c r="T13" s="795"/>
      <c r="U13" s="797"/>
      <c r="V13" s="315"/>
      <c r="W13" s="377"/>
      <c r="X13" s="384"/>
      <c r="Y13" s="39">
        <v>17</v>
      </c>
      <c r="Z13" s="39" t="b">
        <v>1</v>
      </c>
      <c r="AA13" s="38">
        <v>1</v>
      </c>
      <c r="AB13" s="38">
        <v>10</v>
      </c>
    </row>
    <row r="14" spans="1:35" ht="26" customHeight="1" x14ac:dyDescent="0.15">
      <c r="A14" s="1" t="s">
        <v>612</v>
      </c>
      <c r="B14" s="12" t="s">
        <v>85</v>
      </c>
      <c r="C14" s="13"/>
      <c r="D14" s="4"/>
      <c r="E14" s="4"/>
      <c r="F14" s="13" t="s">
        <v>160</v>
      </c>
      <c r="G14" s="4"/>
      <c r="H14" s="4"/>
      <c r="I14" s="668" t="s">
        <v>613</v>
      </c>
      <c r="J14" s="669"/>
      <c r="K14" s="669"/>
      <c r="L14" s="669"/>
      <c r="M14" s="669"/>
      <c r="N14" s="669"/>
      <c r="O14" s="669"/>
      <c r="P14" s="669"/>
      <c r="Q14" s="172">
        <v>1</v>
      </c>
      <c r="R14" s="795"/>
      <c r="S14" s="796"/>
      <c r="T14" s="795"/>
      <c r="U14" s="797"/>
      <c r="V14" s="315"/>
      <c r="W14" s="377"/>
      <c r="X14" s="384"/>
      <c r="Y14" s="39">
        <v>17</v>
      </c>
      <c r="Z14" s="39" t="b">
        <v>1</v>
      </c>
      <c r="AA14" s="38" t="b">
        <v>0</v>
      </c>
      <c r="AB14" s="38">
        <v>10</v>
      </c>
    </row>
    <row r="15" spans="1:35" x14ac:dyDescent="0.15">
      <c r="A15" s="19" t="s">
        <v>983</v>
      </c>
      <c r="B15" s="19"/>
      <c r="C15" s="19"/>
      <c r="D15" s="19"/>
      <c r="E15" s="19"/>
      <c r="F15" s="28"/>
      <c r="G15" s="19"/>
      <c r="H15" s="19"/>
      <c r="I15" s="798" t="s">
        <v>984</v>
      </c>
      <c r="J15" s="798"/>
      <c r="K15" s="798"/>
      <c r="L15" s="798"/>
      <c r="M15" s="798"/>
      <c r="N15" s="798"/>
      <c r="O15" s="19"/>
      <c r="P15" s="19"/>
      <c r="Q15" s="177"/>
      <c r="R15" s="412"/>
      <c r="S15" s="413"/>
      <c r="T15" s="412"/>
      <c r="U15" s="414"/>
      <c r="V15" s="387"/>
      <c r="W15" s="388"/>
      <c r="X15" s="403"/>
      <c r="Z15" s="39"/>
    </row>
    <row r="16" spans="1:35" ht="19" customHeight="1" x14ac:dyDescent="0.15">
      <c r="A16" s="1" t="s">
        <v>614</v>
      </c>
      <c r="B16" s="4" t="s">
        <v>85</v>
      </c>
      <c r="C16" s="13" t="s">
        <v>160</v>
      </c>
      <c r="D16" s="4"/>
      <c r="E16" s="4"/>
      <c r="G16" s="4"/>
      <c r="H16" s="4"/>
      <c r="I16" s="793" t="s">
        <v>985</v>
      </c>
      <c r="J16" s="794"/>
      <c r="K16" s="794"/>
      <c r="L16" s="794"/>
      <c r="M16" s="794"/>
      <c r="N16" s="794"/>
      <c r="O16" s="794"/>
      <c r="P16" s="794"/>
      <c r="Q16" s="169">
        <v>1</v>
      </c>
      <c r="R16" s="887"/>
      <c r="S16" s="888"/>
      <c r="T16" s="887"/>
      <c r="U16" s="904"/>
      <c r="V16" s="315"/>
      <c r="W16" s="377"/>
      <c r="X16" s="384"/>
      <c r="Y16" s="39">
        <v>17</v>
      </c>
      <c r="Z16" s="39" t="b">
        <v>1</v>
      </c>
      <c r="AA16" s="38" t="b">
        <v>0</v>
      </c>
    </row>
    <row r="17" spans="1:27" ht="19" customHeight="1" x14ac:dyDescent="0.15">
      <c r="A17" s="1" t="s">
        <v>616</v>
      </c>
      <c r="B17" s="4" t="s">
        <v>85</v>
      </c>
      <c r="C17" s="13" t="s">
        <v>160</v>
      </c>
      <c r="D17" s="4"/>
      <c r="E17" s="13" t="s">
        <v>160</v>
      </c>
      <c r="F17" s="4"/>
      <c r="G17" s="4"/>
      <c r="H17" s="4"/>
      <c r="I17" s="793" t="s">
        <v>986</v>
      </c>
      <c r="J17" s="794"/>
      <c r="K17" s="794"/>
      <c r="L17" s="794"/>
      <c r="M17" s="794"/>
      <c r="N17" s="794"/>
      <c r="O17" s="794"/>
      <c r="P17" s="794"/>
      <c r="Q17" s="169">
        <v>1</v>
      </c>
      <c r="R17" s="795"/>
      <c r="S17" s="796"/>
      <c r="T17" s="795"/>
      <c r="U17" s="797"/>
      <c r="V17" s="315"/>
      <c r="W17" s="377"/>
      <c r="X17" s="384"/>
      <c r="Y17" s="39">
        <v>17</v>
      </c>
      <c r="Z17" s="39" t="b">
        <v>1</v>
      </c>
      <c r="AA17" s="38" t="b">
        <v>0</v>
      </c>
    </row>
    <row r="18" spans="1:27" ht="12.75" customHeight="1" x14ac:dyDescent="0.15">
      <c r="A18" s="19" t="s">
        <v>987</v>
      </c>
      <c r="B18" s="19"/>
      <c r="C18" s="19"/>
      <c r="D18" s="19"/>
      <c r="E18" s="19"/>
      <c r="F18" s="19"/>
      <c r="G18" s="19"/>
      <c r="H18" s="19"/>
      <c r="I18" s="798" t="s">
        <v>988</v>
      </c>
      <c r="J18" s="798"/>
      <c r="K18" s="798"/>
      <c r="L18" s="798"/>
      <c r="M18" s="798"/>
      <c r="N18" s="798"/>
      <c r="O18" s="19"/>
      <c r="P18" s="19"/>
      <c r="Q18" s="178"/>
      <c r="R18" s="412"/>
      <c r="S18" s="415"/>
      <c r="T18" s="412"/>
      <c r="U18" s="416"/>
      <c r="V18" s="387"/>
      <c r="W18" s="388"/>
      <c r="X18" s="403"/>
      <c r="Z18" s="39"/>
    </row>
    <row r="19" spans="1:27" ht="19" customHeight="1" x14ac:dyDescent="0.15">
      <c r="A19" s="1" t="s">
        <v>618</v>
      </c>
      <c r="B19" s="4" t="s">
        <v>85</v>
      </c>
      <c r="C19" s="13" t="s">
        <v>160</v>
      </c>
      <c r="D19" s="4"/>
      <c r="E19" s="4"/>
      <c r="F19" s="4"/>
      <c r="G19" s="4"/>
      <c r="H19" s="4"/>
      <c r="I19" s="793" t="s">
        <v>989</v>
      </c>
      <c r="J19" s="794"/>
      <c r="K19" s="794"/>
      <c r="L19" s="794"/>
      <c r="M19" s="794"/>
      <c r="N19" s="794"/>
      <c r="O19" s="794"/>
      <c r="P19" s="794"/>
      <c r="Q19" s="169">
        <v>1</v>
      </c>
      <c r="R19" s="887"/>
      <c r="S19" s="888"/>
      <c r="T19" s="887"/>
      <c r="U19" s="904"/>
      <c r="V19" s="315"/>
      <c r="W19" s="377"/>
      <c r="X19" s="384"/>
      <c r="Y19" s="39">
        <v>17</v>
      </c>
      <c r="Z19" s="39" t="b">
        <v>1</v>
      </c>
      <c r="AA19" s="38" t="b">
        <v>1</v>
      </c>
    </row>
    <row r="20" spans="1:27" ht="19" customHeight="1" x14ac:dyDescent="0.15">
      <c r="A20" s="1" t="s">
        <v>620</v>
      </c>
      <c r="B20" s="4" t="s">
        <v>85</v>
      </c>
      <c r="C20" s="13" t="s">
        <v>160</v>
      </c>
      <c r="D20" s="4"/>
      <c r="E20" s="4"/>
      <c r="F20" s="4"/>
      <c r="G20" s="4"/>
      <c r="H20" s="4"/>
      <c r="I20" s="793" t="s">
        <v>990</v>
      </c>
      <c r="J20" s="794"/>
      <c r="K20" s="794"/>
      <c r="L20" s="794"/>
      <c r="M20" s="794"/>
      <c r="N20" s="794"/>
      <c r="O20" s="794"/>
      <c r="P20" s="794"/>
      <c r="Q20" s="169">
        <v>2</v>
      </c>
      <c r="R20" s="795"/>
      <c r="S20" s="796"/>
      <c r="T20" s="795"/>
      <c r="U20" s="797"/>
      <c r="V20" s="315"/>
      <c r="W20" s="377"/>
      <c r="X20" s="384"/>
      <c r="Y20" s="39">
        <v>17</v>
      </c>
      <c r="Z20" s="39" t="b">
        <v>1</v>
      </c>
      <c r="AA20" s="38" t="b">
        <v>1</v>
      </c>
    </row>
    <row r="21" spans="1:27" ht="12.75" customHeight="1" x14ac:dyDescent="0.15">
      <c r="A21" s="19" t="s">
        <v>991</v>
      </c>
      <c r="B21" s="19"/>
      <c r="C21" s="19"/>
      <c r="D21" s="19"/>
      <c r="E21" s="19"/>
      <c r="F21" s="19"/>
      <c r="G21" s="19"/>
      <c r="H21" s="19"/>
      <c r="I21" s="798" t="s">
        <v>992</v>
      </c>
      <c r="J21" s="798"/>
      <c r="K21" s="798"/>
      <c r="L21" s="798"/>
      <c r="M21" s="798"/>
      <c r="N21" s="798"/>
      <c r="O21" s="19"/>
      <c r="P21" s="19"/>
      <c r="Q21" s="177"/>
      <c r="R21" s="412"/>
      <c r="S21" s="415"/>
      <c r="T21" s="412"/>
      <c r="U21" s="416"/>
      <c r="V21" s="411"/>
      <c r="W21" s="388"/>
      <c r="X21" s="403"/>
      <c r="Y21" s="39"/>
      <c r="Z21" s="39"/>
    </row>
    <row r="22" spans="1:27" ht="28" customHeight="1" x14ac:dyDescent="0.15">
      <c r="A22" s="1" t="s">
        <v>622</v>
      </c>
      <c r="B22" s="4" t="s">
        <v>85</v>
      </c>
      <c r="C22" s="4"/>
      <c r="D22" s="13" t="s">
        <v>160</v>
      </c>
      <c r="E22" s="4"/>
      <c r="F22" s="4"/>
      <c r="G22" s="4"/>
      <c r="H22" s="4"/>
      <c r="I22" s="668" t="s">
        <v>993</v>
      </c>
      <c r="J22" s="669"/>
      <c r="K22" s="669"/>
      <c r="L22" s="669"/>
      <c r="M22" s="669"/>
      <c r="N22" s="669"/>
      <c r="O22" s="669"/>
      <c r="P22" s="669"/>
      <c r="Q22" s="169">
        <v>1</v>
      </c>
      <c r="R22" s="902">
        <v>1</v>
      </c>
      <c r="S22" s="903"/>
      <c r="T22" s="887"/>
      <c r="U22" s="904"/>
      <c r="V22" s="315"/>
      <c r="W22" s="377"/>
      <c r="X22" s="384"/>
      <c r="Y22" s="39">
        <v>17</v>
      </c>
      <c r="Z22" s="39" t="b">
        <v>1</v>
      </c>
      <c r="AA22" s="38" t="b">
        <v>0</v>
      </c>
    </row>
    <row r="23" spans="1:27" ht="27" customHeight="1" x14ac:dyDescent="0.15">
      <c r="A23" s="1" t="s">
        <v>624</v>
      </c>
      <c r="B23" s="4" t="s">
        <v>85</v>
      </c>
      <c r="C23" s="4"/>
      <c r="D23" s="13" t="s">
        <v>160</v>
      </c>
      <c r="E23" s="4"/>
      <c r="F23" s="4"/>
      <c r="G23" s="4"/>
      <c r="H23" s="4"/>
      <c r="I23" s="668" t="s">
        <v>994</v>
      </c>
      <c r="J23" s="669"/>
      <c r="K23" s="669"/>
      <c r="L23" s="669"/>
      <c r="M23" s="669"/>
      <c r="N23" s="669"/>
      <c r="O23" s="669"/>
      <c r="P23" s="669"/>
      <c r="Q23" s="169">
        <v>1</v>
      </c>
      <c r="R23" s="900">
        <v>1</v>
      </c>
      <c r="S23" s="901"/>
      <c r="T23" s="795"/>
      <c r="U23" s="797"/>
      <c r="V23" s="315"/>
      <c r="W23" s="377"/>
      <c r="X23" s="384"/>
      <c r="Y23" s="39">
        <v>17</v>
      </c>
      <c r="Z23" s="39" t="b">
        <v>1</v>
      </c>
      <c r="AA23" s="38" t="b">
        <v>0</v>
      </c>
    </row>
    <row r="24" spans="1:27" ht="26" customHeight="1" x14ac:dyDescent="0.15">
      <c r="A24" s="1" t="s">
        <v>626</v>
      </c>
      <c r="B24" s="4" t="s">
        <v>85</v>
      </c>
      <c r="C24" s="4"/>
      <c r="D24" s="13" t="s">
        <v>160</v>
      </c>
      <c r="E24" s="4"/>
      <c r="F24" s="4"/>
      <c r="G24" s="4"/>
      <c r="H24" s="4"/>
      <c r="I24" s="668" t="s">
        <v>627</v>
      </c>
      <c r="J24" s="669"/>
      <c r="K24" s="669"/>
      <c r="L24" s="669"/>
      <c r="M24" s="669"/>
      <c r="N24" s="669"/>
      <c r="O24" s="669"/>
      <c r="P24" s="669"/>
      <c r="Q24" s="169">
        <v>1</v>
      </c>
      <c r="R24" s="795"/>
      <c r="S24" s="796"/>
      <c r="T24" s="795"/>
      <c r="U24" s="797"/>
      <c r="V24" s="315"/>
      <c r="W24" s="377"/>
      <c r="X24" s="384"/>
      <c r="Y24" s="39">
        <v>17</v>
      </c>
      <c r="Z24" s="39" t="b">
        <v>1</v>
      </c>
      <c r="AA24" s="39" t="b">
        <v>0</v>
      </c>
    </row>
    <row r="25" spans="1:27" ht="12.75" customHeight="1" x14ac:dyDescent="0.15">
      <c r="A25" s="19" t="s">
        <v>995</v>
      </c>
      <c r="B25" s="19"/>
      <c r="C25" s="19"/>
      <c r="D25" s="19"/>
      <c r="E25" s="19"/>
      <c r="F25" s="19"/>
      <c r="G25" s="19"/>
      <c r="H25" s="19"/>
      <c r="I25" s="798" t="s">
        <v>996</v>
      </c>
      <c r="J25" s="798"/>
      <c r="K25" s="798"/>
      <c r="L25" s="798"/>
      <c r="M25" s="798"/>
      <c r="N25" s="798"/>
      <c r="O25" s="19"/>
      <c r="P25" s="19"/>
      <c r="Q25" s="179"/>
      <c r="R25" s="417"/>
      <c r="S25" s="418"/>
      <c r="T25" s="417"/>
      <c r="U25" s="419"/>
      <c r="V25" s="387"/>
      <c r="W25" s="388"/>
      <c r="X25" s="403"/>
      <c r="Y25" s="39"/>
      <c r="Z25" s="39"/>
    </row>
    <row r="26" spans="1:27" ht="19" customHeight="1" x14ac:dyDescent="0.15">
      <c r="A26" s="1" t="s">
        <v>628</v>
      </c>
      <c r="B26" s="4" t="s">
        <v>85</v>
      </c>
      <c r="C26" s="4"/>
      <c r="D26" s="13" t="s">
        <v>160</v>
      </c>
      <c r="E26" s="4"/>
      <c r="F26" s="4"/>
      <c r="G26" s="13" t="s">
        <v>160</v>
      </c>
      <c r="H26" s="13" t="s">
        <v>160</v>
      </c>
      <c r="I26" s="793" t="s">
        <v>997</v>
      </c>
      <c r="J26" s="794"/>
      <c r="K26" s="794"/>
      <c r="L26" s="794"/>
      <c r="M26" s="794"/>
      <c r="N26" s="794"/>
      <c r="O26" s="794"/>
      <c r="P26" s="794"/>
      <c r="Q26" s="169">
        <v>1</v>
      </c>
      <c r="R26" s="795"/>
      <c r="S26" s="796"/>
      <c r="T26" s="795"/>
      <c r="U26" s="797"/>
      <c r="V26" s="315"/>
      <c r="W26" s="377"/>
      <c r="X26" s="384"/>
      <c r="Y26" s="39">
        <v>17</v>
      </c>
      <c r="Z26" s="39" t="b">
        <v>1</v>
      </c>
      <c r="AA26" s="38" t="b">
        <v>0</v>
      </c>
    </row>
    <row r="27" spans="1:27" ht="12.75" customHeight="1" x14ac:dyDescent="0.15">
      <c r="A27" s="19" t="s">
        <v>998</v>
      </c>
      <c r="B27" s="19"/>
      <c r="C27" s="19"/>
      <c r="D27" s="19"/>
      <c r="E27" s="19"/>
      <c r="F27" s="19"/>
      <c r="G27" s="19"/>
      <c r="H27" s="19"/>
      <c r="I27" s="798" t="s">
        <v>999</v>
      </c>
      <c r="J27" s="798"/>
      <c r="K27" s="798"/>
      <c r="L27" s="798"/>
      <c r="M27" s="798"/>
      <c r="N27" s="798"/>
      <c r="O27" s="19"/>
      <c r="P27" s="19"/>
      <c r="Q27" s="233"/>
      <c r="R27" s="417"/>
      <c r="S27" s="418"/>
      <c r="T27" s="417"/>
      <c r="U27" s="419"/>
      <c r="V27" s="387"/>
      <c r="W27" s="388"/>
      <c r="X27" s="403"/>
      <c r="Y27" s="39"/>
      <c r="Z27" s="39"/>
    </row>
    <row r="28" spans="1:27" ht="19" customHeight="1" x14ac:dyDescent="0.15">
      <c r="A28" t="s">
        <v>630</v>
      </c>
      <c r="B28" s="5" t="s">
        <v>195</v>
      </c>
      <c r="C28" s="4"/>
      <c r="D28" s="4"/>
      <c r="E28" s="4"/>
      <c r="F28" s="4"/>
      <c r="G28" s="4"/>
      <c r="H28" s="13" t="s">
        <v>160</v>
      </c>
      <c r="I28" s="793" t="s">
        <v>1000</v>
      </c>
      <c r="J28" s="794"/>
      <c r="K28" s="794"/>
      <c r="L28" s="794"/>
      <c r="M28" s="794"/>
      <c r="N28" s="794"/>
      <c r="O28" s="794"/>
      <c r="P28" s="794"/>
      <c r="Q28" s="169">
        <v>1</v>
      </c>
      <c r="R28" s="795"/>
      <c r="S28" s="796"/>
      <c r="T28" s="795"/>
      <c r="U28" s="797"/>
      <c r="V28" s="315"/>
      <c r="W28" s="377"/>
      <c r="X28" s="384"/>
      <c r="Y28" s="39">
        <v>17</v>
      </c>
      <c r="Z28" s="39" t="b">
        <v>1</v>
      </c>
      <c r="AA28" s="38" t="b">
        <v>0</v>
      </c>
    </row>
    <row r="29" spans="1:27" ht="12.75" customHeight="1" x14ac:dyDescent="0.15">
      <c r="A29" s="19" t="s">
        <v>1001</v>
      </c>
      <c r="B29" s="19"/>
      <c r="C29" s="19"/>
      <c r="D29" s="19"/>
      <c r="E29" s="19"/>
      <c r="F29" s="19"/>
      <c r="G29" s="19"/>
      <c r="H29" s="19"/>
      <c r="I29" s="798" t="s">
        <v>795</v>
      </c>
      <c r="J29" s="798"/>
      <c r="K29" s="798"/>
      <c r="L29" s="798"/>
      <c r="M29" s="798"/>
      <c r="N29" s="798"/>
      <c r="O29" s="19"/>
      <c r="P29" s="19"/>
      <c r="Q29" s="233"/>
      <c r="R29" s="417"/>
      <c r="S29" s="418"/>
      <c r="T29" s="417"/>
      <c r="U29" s="419"/>
      <c r="V29" s="387"/>
      <c r="W29" s="388"/>
      <c r="X29" s="403"/>
      <c r="Y29" s="39"/>
      <c r="Z29" s="39"/>
    </row>
    <row r="30" spans="1:27" ht="19" customHeight="1" x14ac:dyDescent="0.15">
      <c r="A30" t="s">
        <v>632</v>
      </c>
      <c r="B30" s="5" t="s">
        <v>90</v>
      </c>
      <c r="C30" s="4"/>
      <c r="D30" s="4"/>
      <c r="E30" s="4"/>
      <c r="F30" s="4"/>
      <c r="G30" s="4"/>
      <c r="H30" s="13" t="s">
        <v>160</v>
      </c>
      <c r="I30" s="793" t="s">
        <v>1002</v>
      </c>
      <c r="J30" s="794"/>
      <c r="K30" s="794"/>
      <c r="L30" s="794"/>
      <c r="M30" s="794"/>
      <c r="N30" s="794"/>
      <c r="O30" s="794"/>
      <c r="P30" s="794"/>
      <c r="Q30" s="169">
        <v>1</v>
      </c>
      <c r="R30" s="795"/>
      <c r="S30" s="796"/>
      <c r="T30" s="795"/>
      <c r="U30" s="797"/>
      <c r="V30" s="315"/>
      <c r="W30" s="377"/>
      <c r="X30" s="384"/>
      <c r="Y30" s="39">
        <v>17</v>
      </c>
      <c r="Z30" s="39" t="b">
        <v>1</v>
      </c>
      <c r="AA30" s="38" t="b">
        <v>0</v>
      </c>
    </row>
    <row r="31" spans="1:27" ht="19" customHeight="1" x14ac:dyDescent="0.15">
      <c r="A31" t="s">
        <v>634</v>
      </c>
      <c r="B31" s="5" t="s">
        <v>90</v>
      </c>
      <c r="C31" s="4"/>
      <c r="D31" s="4"/>
      <c r="E31" s="4"/>
      <c r="F31" s="4"/>
      <c r="G31" s="4"/>
      <c r="H31" s="13" t="s">
        <v>160</v>
      </c>
      <c r="I31" s="793" t="s">
        <v>1003</v>
      </c>
      <c r="J31" s="794"/>
      <c r="K31" s="794"/>
      <c r="L31" s="794"/>
      <c r="M31" s="794"/>
      <c r="N31" s="794"/>
      <c r="O31" s="794"/>
      <c r="P31" s="794"/>
      <c r="Q31" s="169">
        <v>1</v>
      </c>
      <c r="R31" s="795"/>
      <c r="S31" s="796"/>
      <c r="T31" s="795"/>
      <c r="U31" s="797"/>
      <c r="V31" s="315"/>
      <c r="W31" s="377"/>
      <c r="X31" s="384"/>
      <c r="Y31" s="39">
        <v>17</v>
      </c>
      <c r="Z31" s="39" t="b">
        <v>1</v>
      </c>
      <c r="AA31" s="38" t="b">
        <v>0</v>
      </c>
    </row>
    <row r="32" spans="1:27" ht="12.75" customHeight="1" x14ac:dyDescent="0.15">
      <c r="A32" s="19" t="s">
        <v>1004</v>
      </c>
      <c r="B32" s="19"/>
      <c r="C32" s="19"/>
      <c r="D32" s="19"/>
      <c r="E32" s="19"/>
      <c r="F32" s="19"/>
      <c r="G32" s="19"/>
      <c r="H32" s="19"/>
      <c r="I32" s="798" t="s">
        <v>831</v>
      </c>
      <c r="J32" s="798"/>
      <c r="K32" s="798"/>
      <c r="L32" s="798"/>
      <c r="M32" s="798"/>
      <c r="N32" s="798"/>
      <c r="O32" s="19"/>
      <c r="P32" s="19"/>
      <c r="Q32" s="233"/>
      <c r="R32" s="417"/>
      <c r="S32" s="418"/>
      <c r="T32" s="417"/>
      <c r="U32" s="419"/>
      <c r="V32" s="387"/>
      <c r="W32" s="388"/>
      <c r="X32" s="403"/>
      <c r="Y32" s="39"/>
      <c r="Z32" s="39"/>
    </row>
    <row r="33" spans="1:27" ht="30" customHeight="1" x14ac:dyDescent="0.15">
      <c r="A33" t="s">
        <v>636</v>
      </c>
      <c r="B33" s="5" t="s">
        <v>90</v>
      </c>
      <c r="C33" s="4"/>
      <c r="D33" s="13" t="s">
        <v>160</v>
      </c>
      <c r="E33" s="4"/>
      <c r="F33" s="4"/>
      <c r="G33" s="4"/>
      <c r="H33" s="13" t="s">
        <v>160</v>
      </c>
      <c r="I33" s="668" t="s">
        <v>1005</v>
      </c>
      <c r="J33" s="669"/>
      <c r="K33" s="669"/>
      <c r="L33" s="669"/>
      <c r="M33" s="669"/>
      <c r="N33" s="669"/>
      <c r="O33" s="669"/>
      <c r="P33" s="669"/>
      <c r="Q33" s="171">
        <v>1</v>
      </c>
      <c r="R33" s="799"/>
      <c r="S33" s="801"/>
      <c r="T33" s="799"/>
      <c r="U33" s="800"/>
      <c r="V33" s="316"/>
      <c r="W33" s="385"/>
      <c r="X33" s="386"/>
      <c r="Y33" s="39">
        <v>17</v>
      </c>
      <c r="Z33" s="39" t="b">
        <v>1</v>
      </c>
      <c r="AA33" s="38" t="b">
        <v>0</v>
      </c>
    </row>
    <row r="34" spans="1:27" ht="12.75" customHeight="1" x14ac:dyDescent="0.15">
      <c r="A34" s="802"/>
      <c r="B34" s="802"/>
      <c r="C34" s="802"/>
      <c r="D34" s="802"/>
      <c r="E34" s="802"/>
      <c r="F34" s="802"/>
      <c r="G34" s="802"/>
      <c r="H34" s="802"/>
      <c r="I34" s="802"/>
      <c r="J34" s="802"/>
      <c r="K34" s="802"/>
      <c r="L34" s="802"/>
      <c r="M34" s="802"/>
      <c r="N34" s="802"/>
      <c r="O34" s="802"/>
      <c r="P34" s="802"/>
      <c r="Q34" s="802"/>
      <c r="R34" s="802"/>
      <c r="S34" s="802"/>
      <c r="T34" s="802"/>
      <c r="U34" s="802"/>
    </row>
    <row r="35" spans="1:27" x14ac:dyDescent="0.15">
      <c r="B35" s="5" t="s">
        <v>85</v>
      </c>
      <c r="C35" s="690" t="s">
        <v>651</v>
      </c>
      <c r="D35" s="691"/>
      <c r="E35" s="691"/>
      <c r="F35" s="691"/>
      <c r="G35" s="691"/>
      <c r="H35" s="691"/>
      <c r="I35" s="3"/>
      <c r="K35" s="671" t="s">
        <v>746</v>
      </c>
      <c r="L35" s="671"/>
      <c r="M35" s="671"/>
      <c r="N35" s="671"/>
      <c r="O35" s="671"/>
      <c r="P35" s="671"/>
      <c r="Q35" s="42">
        <f>SUM(Q10:Q33)</f>
        <v>23</v>
      </c>
    </row>
    <row r="36" spans="1:27" x14ac:dyDescent="0.15">
      <c r="B36" s="5" t="s">
        <v>195</v>
      </c>
      <c r="C36" s="690" t="s">
        <v>654</v>
      </c>
      <c r="D36" s="691"/>
      <c r="E36" s="691"/>
      <c r="F36" s="691"/>
      <c r="G36" s="691"/>
      <c r="H36" s="691"/>
      <c r="I36" s="3"/>
    </row>
    <row r="37" spans="1:27" x14ac:dyDescent="0.15">
      <c r="B37" s="5" t="s">
        <v>90</v>
      </c>
      <c r="C37" s="690" t="s">
        <v>657</v>
      </c>
      <c r="D37" s="691"/>
      <c r="E37" s="691"/>
      <c r="F37" s="691"/>
      <c r="G37" s="691"/>
      <c r="H37" s="691"/>
      <c r="I37" s="3"/>
      <c r="L37" s="671" t="s">
        <v>747</v>
      </c>
      <c r="M37" s="671"/>
      <c r="N37" s="671"/>
      <c r="O37" s="671"/>
      <c r="P37" s="671"/>
      <c r="Q37" s="671"/>
      <c r="R37" s="679">
        <f>SUM(R10:R33)</f>
        <v>2</v>
      </c>
      <c r="S37" s="679"/>
    </row>
    <row r="39" spans="1:27" x14ac:dyDescent="0.15">
      <c r="M39" s="671" t="s">
        <v>748</v>
      </c>
      <c r="N39" s="671"/>
      <c r="O39" s="671"/>
      <c r="P39" s="671"/>
      <c r="Q39" s="671"/>
      <c r="R39" s="671"/>
      <c r="S39" s="671"/>
      <c r="T39" s="679">
        <f>SUM(T10:T33)+AA13+AA20-2</f>
        <v>0</v>
      </c>
      <c r="U39" s="679"/>
    </row>
    <row r="41" spans="1:27" x14ac:dyDescent="0.15">
      <c r="J41" s="630" t="s">
        <v>750</v>
      </c>
      <c r="K41" s="630"/>
      <c r="L41" s="630"/>
      <c r="M41" s="671" t="s">
        <v>110</v>
      </c>
      <c r="N41" s="671"/>
      <c r="O41" s="671"/>
      <c r="P41" s="671"/>
      <c r="Q41" s="671"/>
      <c r="R41" s="671"/>
      <c r="S41" s="671"/>
      <c r="T41" s="806">
        <f>T39/R37</f>
        <v>0</v>
      </c>
      <c r="U41" s="789"/>
    </row>
    <row r="42" spans="1:27" x14ac:dyDescent="0.15">
      <c r="J42" s="808" t="s">
        <v>1006</v>
      </c>
      <c r="K42" s="808"/>
      <c r="L42" s="808"/>
      <c r="M42" s="808"/>
    </row>
  </sheetData>
  <sheetProtection algorithmName="SHA-512" hashValue="Z/1EvRKF0PrrnV4IEVCteRtLTPNje8sDS73Bc7rWO3xLhcM6qykgC02ZWBpGGxYLPyr0xzwJEjuJ1GBgoX2G5w==" saltValue="RLLYK92h5kq59jHQbP7haQ==" spinCount="100000" sheet="1" selectLockedCells="1"/>
  <mergeCells count="81">
    <mergeCell ref="T41:U41"/>
    <mergeCell ref="M41:S41"/>
    <mergeCell ref="J41:L41"/>
    <mergeCell ref="J42:M42"/>
    <mergeCell ref="A1:U1"/>
    <mergeCell ref="A2:U2"/>
    <mergeCell ref="A3:O3"/>
    <mergeCell ref="R6:S6"/>
    <mergeCell ref="T6:U6"/>
    <mergeCell ref="R7:S7"/>
    <mergeCell ref="T7:U7"/>
    <mergeCell ref="I11:P11"/>
    <mergeCell ref="R11:S11"/>
    <mergeCell ref="T11:U11"/>
    <mergeCell ref="I15:N15"/>
    <mergeCell ref="R8:S8"/>
    <mergeCell ref="T8:U8"/>
    <mergeCell ref="I10:P10"/>
    <mergeCell ref="R10:S10"/>
    <mergeCell ref="T10:U10"/>
    <mergeCell ref="I9:P9"/>
    <mergeCell ref="I16:P16"/>
    <mergeCell ref="R16:S16"/>
    <mergeCell ref="T16:U16"/>
    <mergeCell ref="I14:P14"/>
    <mergeCell ref="R14:S14"/>
    <mergeCell ref="T14:U14"/>
    <mergeCell ref="I12:P12"/>
    <mergeCell ref="R12:S12"/>
    <mergeCell ref="T12:U12"/>
    <mergeCell ref="I13:P13"/>
    <mergeCell ref="R13:S13"/>
    <mergeCell ref="T13:U13"/>
    <mergeCell ref="I17:P17"/>
    <mergeCell ref="R17:S17"/>
    <mergeCell ref="T17:U17"/>
    <mergeCell ref="I21:N21"/>
    <mergeCell ref="I22:P22"/>
    <mergeCell ref="R22:S22"/>
    <mergeCell ref="T22:U22"/>
    <mergeCell ref="I18:N18"/>
    <mergeCell ref="T20:U20"/>
    <mergeCell ref="I19:P19"/>
    <mergeCell ref="R19:S19"/>
    <mergeCell ref="T19:U19"/>
    <mergeCell ref="I20:P20"/>
    <mergeCell ref="R20:S20"/>
    <mergeCell ref="T23:U23"/>
    <mergeCell ref="I24:P24"/>
    <mergeCell ref="R24:S24"/>
    <mergeCell ref="I32:N32"/>
    <mergeCell ref="T24:U24"/>
    <mergeCell ref="I30:P30"/>
    <mergeCell ref="R30:S30"/>
    <mergeCell ref="T30:U30"/>
    <mergeCell ref="T26:U26"/>
    <mergeCell ref="I27:N27"/>
    <mergeCell ref="I25:N25"/>
    <mergeCell ref="I26:P26"/>
    <mergeCell ref="R26:S26"/>
    <mergeCell ref="I23:P23"/>
    <mergeCell ref="R23:S23"/>
    <mergeCell ref="I33:P33"/>
    <mergeCell ref="R33:S33"/>
    <mergeCell ref="T33:U33"/>
    <mergeCell ref="I28:P28"/>
    <mergeCell ref="R28:S28"/>
    <mergeCell ref="T28:U28"/>
    <mergeCell ref="I31:P31"/>
    <mergeCell ref="R31:S31"/>
    <mergeCell ref="T31:U31"/>
    <mergeCell ref="I29:N29"/>
    <mergeCell ref="C37:H37"/>
    <mergeCell ref="L37:Q37"/>
    <mergeCell ref="R37:S37"/>
    <mergeCell ref="M39:S39"/>
    <mergeCell ref="A34:U34"/>
    <mergeCell ref="C35:H35"/>
    <mergeCell ref="K35:P35"/>
    <mergeCell ref="C36:H36"/>
    <mergeCell ref="T39:U39"/>
  </mergeCells>
  <phoneticPr fontId="0" type="noConversion"/>
  <dataValidations count="5">
    <dataValidation type="list" allowBlank="1" showInputMessage="1" showErrorMessage="1" sqref="R10:U10" xr:uid="{D3B1EFC2-8C92-8148-BF16-B2F1DA517F58}">
      <formula1>$AG$1:$AG$2</formula1>
    </dataValidation>
    <dataValidation type="list" allowBlank="1" showInputMessage="1" showErrorMessage="1" sqref="R11:U12 R14:U14 R16:U17 R33:U33 R24:U24 R26:U26 R28:U28 R30:U31 R19:U19" xr:uid="{B22FC2A9-6389-994C-87A5-64A40E68C80E}">
      <formula1>$AE$1:$AE$2</formula1>
    </dataValidation>
    <dataValidation type="list" allowBlank="1" showInputMessage="1" showErrorMessage="1" sqref="R13:U13" xr:uid="{9F5A46DC-91B9-5A4F-88F1-680E65B27C92}">
      <formula1>$AH$1:$AH$3</formula1>
    </dataValidation>
    <dataValidation type="list" allowBlank="1" showInputMessage="1" showErrorMessage="1" sqref="T22:U23" xr:uid="{18470C06-7660-844E-A4B4-C850EC85EACC}">
      <formula1>$AI$1:$AI$2</formula1>
    </dataValidation>
    <dataValidation type="list" allowBlank="1" showInputMessage="1" showErrorMessage="1" sqref="R20:U20" xr:uid="{1841926A-6F70-8146-8326-F446C04E0448}">
      <formula1>$Z$1:$Z$3</formula1>
    </dataValidation>
  </dataValidations>
  <pageMargins left="0.5" right="0.5" top="0.5" bottom="0.5" header="0.5" footer="0.5"/>
  <pageSetup scale="85"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6761816-971F-2A48-A25C-CDFD0DC0EBAA}">
          <x14:formula1>
            <xm:f>Introduction!$G$28:$G$46</xm:f>
          </x14:formula1>
          <xm:sqref>V10:V14 V16:V17 V19:V20 V22:V24 V26 V28 V30:V31 V33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pageSetUpPr fitToPage="1"/>
  </sheetPr>
  <dimension ref="A1:AF56"/>
  <sheetViews>
    <sheetView topLeftCell="A19" zoomScale="80" zoomScaleNormal="80" workbookViewId="0">
      <selection activeCell="R47" sqref="R47:U47"/>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5" style="548" customWidth="1"/>
    <col min="25" max="25" width="3.6640625" style="38" hidden="1" customWidth="1"/>
    <col min="26" max="30" width="9.1640625" style="38" hidden="1" customWidth="1"/>
    <col min="31" max="31" width="0" style="38" hidden="1" customWidth="1"/>
    <col min="32" max="33" width="0" hidden="1" customWidth="1"/>
  </cols>
  <sheetData>
    <row r="1" spans="1:32" ht="18" x14ac:dyDescent="0.2">
      <c r="A1" s="807" t="s">
        <v>1007</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E1" s="38">
        <v>0</v>
      </c>
      <c r="AF1" s="38">
        <v>0</v>
      </c>
    </row>
    <row r="2" spans="1:32" x14ac:dyDescent="0.15">
      <c r="A2" s="808" t="s">
        <v>1008</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c r="AE2" s="38">
        <v>1</v>
      </c>
      <c r="AF2" s="38">
        <v>2</v>
      </c>
    </row>
    <row r="3" spans="1:32" x14ac:dyDescent="0.15">
      <c r="A3" s="808"/>
      <c r="B3" s="808"/>
      <c r="C3" s="808"/>
      <c r="D3" s="808"/>
      <c r="E3" s="808"/>
      <c r="F3" s="808"/>
      <c r="G3" s="808"/>
      <c r="H3" s="808"/>
      <c r="I3" s="808"/>
      <c r="J3" s="808"/>
      <c r="K3" s="808"/>
      <c r="L3" s="808"/>
      <c r="M3" s="808"/>
      <c r="N3" s="808"/>
      <c r="O3" s="808"/>
      <c r="P3" s="8"/>
      <c r="Q3" s="8"/>
      <c r="R3" s="1"/>
      <c r="S3" s="1"/>
      <c r="T3" s="1"/>
      <c r="U3" s="1"/>
      <c r="Z3" s="38">
        <v>2</v>
      </c>
      <c r="AA3" s="38">
        <v>2</v>
      </c>
      <c r="AB3" s="38">
        <v>2</v>
      </c>
      <c r="AC3" s="38">
        <v>2</v>
      </c>
      <c r="AD3" s="38">
        <v>4</v>
      </c>
    </row>
    <row r="4" spans="1:32" x14ac:dyDescent="0.15">
      <c r="A4" s="8"/>
      <c r="B4" s="8"/>
      <c r="C4" s="8"/>
      <c r="D4" s="8"/>
      <c r="E4" s="8"/>
      <c r="F4" s="8"/>
      <c r="G4" s="8"/>
      <c r="H4" s="8"/>
      <c r="I4" s="8"/>
      <c r="J4" s="8"/>
      <c r="K4" s="8"/>
      <c r="L4" s="8"/>
      <c r="M4" s="8"/>
      <c r="N4" s="8"/>
      <c r="O4" s="8"/>
      <c r="P4" s="8"/>
      <c r="Q4" s="8"/>
      <c r="R4" s="1"/>
      <c r="S4" s="1"/>
      <c r="T4" s="1"/>
      <c r="U4" s="1"/>
      <c r="Z4" s="38">
        <v>3</v>
      </c>
      <c r="AA4" s="38">
        <v>3</v>
      </c>
      <c r="AB4" s="38">
        <v>3</v>
      </c>
      <c r="AC4" s="38">
        <v>3</v>
      </c>
      <c r="AD4" s="38">
        <v>5</v>
      </c>
    </row>
    <row r="5" spans="1:32" ht="14" thickBot="1" x14ac:dyDescent="0.2">
      <c r="A5" s="8"/>
      <c r="B5" s="8"/>
      <c r="C5" s="8"/>
      <c r="D5" s="8"/>
      <c r="E5" s="8"/>
      <c r="F5" s="8"/>
      <c r="G5" s="8"/>
      <c r="H5" s="8"/>
      <c r="I5" s="8"/>
      <c r="J5" s="8"/>
      <c r="K5" s="8"/>
      <c r="L5" s="8"/>
      <c r="M5" s="8"/>
      <c r="N5" s="8"/>
      <c r="O5" s="8"/>
      <c r="P5" s="8"/>
      <c r="Q5" s="18"/>
      <c r="R5" s="26"/>
      <c r="S5" s="26"/>
      <c r="T5" s="26"/>
      <c r="U5" s="26"/>
      <c r="AA5" s="38">
        <v>4</v>
      </c>
      <c r="AB5" s="38">
        <v>4</v>
      </c>
      <c r="AC5" s="38">
        <v>4</v>
      </c>
      <c r="AD5" s="38">
        <v>6</v>
      </c>
    </row>
    <row r="6" spans="1:32" ht="16" thickBot="1" x14ac:dyDescent="0.2">
      <c r="A6" s="1"/>
      <c r="B6" s="6"/>
      <c r="C6" s="1"/>
      <c r="D6" s="1"/>
      <c r="E6" s="1"/>
      <c r="F6" s="1"/>
      <c r="G6" s="1"/>
      <c r="H6" s="1"/>
      <c r="I6" s="1"/>
      <c r="J6" s="1"/>
      <c r="K6" s="1"/>
      <c r="L6" s="1"/>
      <c r="M6" s="1"/>
      <c r="N6" s="1"/>
      <c r="O6" s="1"/>
      <c r="P6" s="1"/>
      <c r="Q6" s="147" t="s">
        <v>757</v>
      </c>
      <c r="R6" s="876" t="s">
        <v>757</v>
      </c>
      <c r="S6" s="877"/>
      <c r="T6" s="878" t="s">
        <v>758</v>
      </c>
      <c r="U6" s="810"/>
      <c r="AA6" s="38">
        <v>5</v>
      </c>
      <c r="AB6" s="38">
        <v>5</v>
      </c>
      <c r="AD6" s="38">
        <v>7</v>
      </c>
    </row>
    <row r="7" spans="1:32" ht="15" x14ac:dyDescent="0.15">
      <c r="A7" s="1"/>
      <c r="B7" s="6"/>
      <c r="C7" s="1"/>
      <c r="D7" s="1"/>
      <c r="E7" s="1"/>
      <c r="F7" s="1"/>
      <c r="G7" s="1"/>
      <c r="H7" s="1"/>
      <c r="I7" s="1"/>
      <c r="J7" s="1"/>
      <c r="K7" s="1"/>
      <c r="L7" s="1"/>
      <c r="M7" s="1"/>
      <c r="N7" s="1"/>
      <c r="O7" s="1"/>
      <c r="P7" s="1"/>
      <c r="Q7" s="148" t="s">
        <v>759</v>
      </c>
      <c r="R7" s="874" t="s">
        <v>760</v>
      </c>
      <c r="S7" s="875"/>
      <c r="T7" s="852" t="s">
        <v>761</v>
      </c>
      <c r="U7" s="812"/>
      <c r="V7" s="147" t="s">
        <v>151</v>
      </c>
      <c r="W7" s="159" t="s">
        <v>152</v>
      </c>
      <c r="X7" s="144"/>
      <c r="AB7" s="38">
        <v>6</v>
      </c>
      <c r="AD7" s="38">
        <v>8</v>
      </c>
    </row>
    <row r="8" spans="1:32" ht="16" thickBot="1" x14ac:dyDescent="0.2">
      <c r="A8" s="7" t="s">
        <v>153</v>
      </c>
      <c r="B8" s="3"/>
      <c r="C8" s="11" t="s">
        <v>154</v>
      </c>
      <c r="D8" s="11" t="s">
        <v>155</v>
      </c>
      <c r="E8" s="11" t="s">
        <v>155</v>
      </c>
      <c r="F8" s="11" t="s">
        <v>96</v>
      </c>
      <c r="G8" s="11" t="s">
        <v>156</v>
      </c>
      <c r="H8" s="11" t="s">
        <v>82</v>
      </c>
      <c r="I8" s="2" t="s">
        <v>157</v>
      </c>
      <c r="J8" s="2"/>
      <c r="K8" s="2"/>
      <c r="L8" s="2"/>
      <c r="M8" s="2"/>
      <c r="N8" s="2"/>
      <c r="O8" s="2"/>
      <c r="P8" s="2"/>
      <c r="Q8" s="149" t="s">
        <v>761</v>
      </c>
      <c r="R8" s="879" t="s">
        <v>761</v>
      </c>
      <c r="S8" s="880"/>
      <c r="T8" s="853" t="s">
        <v>762</v>
      </c>
      <c r="U8" s="814"/>
      <c r="V8" s="148" t="s">
        <v>158</v>
      </c>
      <c r="W8" s="228" t="s">
        <v>158</v>
      </c>
      <c r="X8" s="145" t="s">
        <v>763</v>
      </c>
      <c r="AB8" s="38">
        <v>7</v>
      </c>
      <c r="AD8" s="38">
        <v>9</v>
      </c>
    </row>
    <row r="9" spans="1:32" ht="14" thickBot="1" x14ac:dyDescent="0.2">
      <c r="A9" s="19" t="s">
        <v>1009</v>
      </c>
      <c r="B9" s="19"/>
      <c r="C9" s="19"/>
      <c r="D9" s="19"/>
      <c r="E9" s="19"/>
      <c r="F9" s="19"/>
      <c r="G9" s="19"/>
      <c r="H9" s="19"/>
      <c r="I9" s="798" t="s">
        <v>1010</v>
      </c>
      <c r="J9" s="798"/>
      <c r="K9" s="798"/>
      <c r="L9" s="798"/>
      <c r="M9" s="798"/>
      <c r="N9" s="798"/>
      <c r="O9" s="19"/>
      <c r="P9" s="19"/>
      <c r="Q9" s="234"/>
      <c r="R9" s="235"/>
      <c r="S9" s="236"/>
      <c r="T9" s="237"/>
      <c r="U9" s="238"/>
      <c r="V9" s="506"/>
      <c r="W9" s="511"/>
      <c r="X9" s="569"/>
      <c r="AB9" s="38">
        <v>8</v>
      </c>
      <c r="AD9" s="38">
        <v>10</v>
      </c>
    </row>
    <row r="10" spans="1:32" ht="19" customHeight="1" x14ac:dyDescent="0.15">
      <c r="A10" s="1" t="s">
        <v>638</v>
      </c>
      <c r="B10" s="12" t="s">
        <v>85</v>
      </c>
      <c r="C10" s="13"/>
      <c r="D10" s="4"/>
      <c r="E10" s="13" t="s">
        <v>160</v>
      </c>
      <c r="F10" s="4"/>
      <c r="G10" s="4"/>
      <c r="H10" s="13" t="s">
        <v>160</v>
      </c>
      <c r="I10" s="793" t="s">
        <v>1011</v>
      </c>
      <c r="J10" s="641"/>
      <c r="K10" s="641"/>
      <c r="L10" s="641"/>
      <c r="M10" s="641"/>
      <c r="N10" s="641"/>
      <c r="O10" s="641"/>
      <c r="P10" s="641"/>
      <c r="Q10" s="169">
        <v>1</v>
      </c>
      <c r="R10" s="887"/>
      <c r="S10" s="888"/>
      <c r="T10" s="887"/>
      <c r="U10" s="904"/>
      <c r="V10" s="381"/>
      <c r="W10" s="383"/>
      <c r="X10" s="570"/>
      <c r="Y10" s="39">
        <v>19</v>
      </c>
      <c r="Z10" s="39" t="b">
        <v>1</v>
      </c>
      <c r="AA10" s="38" t="b">
        <v>0</v>
      </c>
      <c r="AB10" s="38">
        <v>9</v>
      </c>
      <c r="AD10" s="38">
        <v>11</v>
      </c>
    </row>
    <row r="11" spans="1:32" ht="19" customHeight="1" x14ac:dyDescent="0.15">
      <c r="A11" s="1" t="s">
        <v>640</v>
      </c>
      <c r="B11" s="12" t="s">
        <v>85</v>
      </c>
      <c r="C11" s="13"/>
      <c r="D11" s="4"/>
      <c r="E11" s="13" t="s">
        <v>160</v>
      </c>
      <c r="F11" s="4"/>
      <c r="G11" s="4"/>
      <c r="H11" s="4"/>
      <c r="I11" s="793" t="s">
        <v>1012</v>
      </c>
      <c r="J11" s="641"/>
      <c r="K11" s="641"/>
      <c r="L11" s="641"/>
      <c r="M11" s="641"/>
      <c r="N11" s="641"/>
      <c r="O11" s="641"/>
      <c r="P11" s="641"/>
      <c r="Q11" s="169">
        <v>1</v>
      </c>
      <c r="R11" s="795"/>
      <c r="S11" s="796"/>
      <c r="T11" s="795"/>
      <c r="U11" s="797"/>
      <c r="V11" s="315"/>
      <c r="W11" s="384"/>
      <c r="X11" s="570"/>
      <c r="Y11" s="39">
        <v>19</v>
      </c>
      <c r="Z11" s="39" t="b">
        <v>1</v>
      </c>
      <c r="AA11" s="38" t="b">
        <v>0</v>
      </c>
      <c r="AB11" s="38">
        <v>9</v>
      </c>
      <c r="AD11" s="38">
        <v>11</v>
      </c>
    </row>
    <row r="12" spans="1:32" ht="19" customHeight="1" x14ac:dyDescent="0.15">
      <c r="A12" s="1" t="s">
        <v>642</v>
      </c>
      <c r="B12" s="12" t="s">
        <v>85</v>
      </c>
      <c r="C12" s="13"/>
      <c r="D12" s="4"/>
      <c r="E12" s="13" t="s">
        <v>160</v>
      </c>
      <c r="F12" s="4"/>
      <c r="G12" s="4"/>
      <c r="H12" s="13" t="s">
        <v>160</v>
      </c>
      <c r="I12" s="793" t="s">
        <v>1013</v>
      </c>
      <c r="J12" s="641"/>
      <c r="K12" s="641"/>
      <c r="L12" s="641"/>
      <c r="M12" s="641"/>
      <c r="N12" s="641"/>
      <c r="O12" s="641"/>
      <c r="P12" s="641"/>
      <c r="Q12" s="169">
        <v>1</v>
      </c>
      <c r="R12" s="795"/>
      <c r="S12" s="796"/>
      <c r="T12" s="795"/>
      <c r="U12" s="797"/>
      <c r="V12" s="315"/>
      <c r="W12" s="384"/>
      <c r="X12" s="570"/>
      <c r="Y12" s="39">
        <v>19</v>
      </c>
      <c r="Z12" s="39" t="b">
        <v>1</v>
      </c>
      <c r="AA12" s="38" t="b">
        <v>0</v>
      </c>
      <c r="AB12" s="38">
        <v>9</v>
      </c>
      <c r="AD12" s="38">
        <v>11</v>
      </c>
    </row>
    <row r="13" spans="1:32" ht="19" customHeight="1" x14ac:dyDescent="0.15">
      <c r="A13" s="1" t="s">
        <v>644</v>
      </c>
      <c r="B13" s="12" t="s">
        <v>85</v>
      </c>
      <c r="C13" s="13"/>
      <c r="D13" s="4"/>
      <c r="E13" s="13" t="s">
        <v>160</v>
      </c>
      <c r="F13" s="4"/>
      <c r="G13" s="4"/>
      <c r="H13" s="4"/>
      <c r="I13" s="793" t="s">
        <v>1014</v>
      </c>
      <c r="J13" s="641"/>
      <c r="K13" s="641"/>
      <c r="L13" s="641"/>
      <c r="M13" s="641"/>
      <c r="N13" s="641"/>
      <c r="O13" s="641"/>
      <c r="P13" s="641"/>
      <c r="Q13" s="169">
        <v>1</v>
      </c>
      <c r="R13" s="795"/>
      <c r="S13" s="796"/>
      <c r="T13" s="795"/>
      <c r="U13" s="797"/>
      <c r="V13" s="315"/>
      <c r="W13" s="384"/>
      <c r="X13" s="570"/>
      <c r="Y13" s="39">
        <v>19</v>
      </c>
      <c r="Z13" s="39" t="b">
        <v>1</v>
      </c>
      <c r="AA13" s="38" t="b">
        <v>0</v>
      </c>
      <c r="AB13" s="38">
        <v>9</v>
      </c>
      <c r="AD13" s="38">
        <v>11</v>
      </c>
    </row>
    <row r="14" spans="1:32" ht="19" customHeight="1" x14ac:dyDescent="0.15">
      <c r="A14" s="1" t="s">
        <v>646</v>
      </c>
      <c r="B14" s="12" t="s">
        <v>85</v>
      </c>
      <c r="C14" s="13"/>
      <c r="D14" s="4"/>
      <c r="E14" s="13" t="s">
        <v>160</v>
      </c>
      <c r="F14" s="4"/>
      <c r="G14" s="4"/>
      <c r="H14" s="4"/>
      <c r="I14" s="793" t="s">
        <v>1015</v>
      </c>
      <c r="J14" s="641"/>
      <c r="K14" s="641"/>
      <c r="L14" s="641"/>
      <c r="M14" s="641"/>
      <c r="N14" s="641"/>
      <c r="O14" s="641"/>
      <c r="P14" s="641"/>
      <c r="Q14" s="169">
        <v>1</v>
      </c>
      <c r="R14" s="795"/>
      <c r="S14" s="796"/>
      <c r="T14" s="795"/>
      <c r="U14" s="797"/>
      <c r="V14" s="315"/>
      <c r="W14" s="384"/>
      <c r="X14" s="570"/>
      <c r="Y14" s="39">
        <v>19</v>
      </c>
      <c r="Z14" s="39" t="b">
        <v>1</v>
      </c>
      <c r="AA14" s="38" t="b">
        <v>0</v>
      </c>
      <c r="AB14" s="38">
        <v>9</v>
      </c>
      <c r="AD14" s="38">
        <v>11</v>
      </c>
    </row>
    <row r="15" spans="1:32" ht="19" customHeight="1" x14ac:dyDescent="0.15">
      <c r="A15" s="1" t="s">
        <v>648</v>
      </c>
      <c r="B15" s="12" t="s">
        <v>85</v>
      </c>
      <c r="C15" s="13" t="s">
        <v>160</v>
      </c>
      <c r="D15" s="4"/>
      <c r="E15" s="4"/>
      <c r="F15" s="4"/>
      <c r="G15" s="4"/>
      <c r="H15" s="4"/>
      <c r="I15" s="793" t="s">
        <v>1016</v>
      </c>
      <c r="J15" s="641"/>
      <c r="K15" s="641"/>
      <c r="L15" s="641"/>
      <c r="M15" s="641"/>
      <c r="N15" s="641"/>
      <c r="O15" s="641"/>
      <c r="P15" s="641"/>
      <c r="Q15" s="169">
        <v>1</v>
      </c>
      <c r="R15" s="795"/>
      <c r="S15" s="796"/>
      <c r="T15" s="795"/>
      <c r="U15" s="797"/>
      <c r="V15" s="315"/>
      <c r="W15" s="384"/>
      <c r="X15" s="570"/>
      <c r="Y15" s="39">
        <v>19</v>
      </c>
      <c r="Z15" s="39" t="b">
        <v>1</v>
      </c>
      <c r="AA15" s="38" t="b">
        <v>0</v>
      </c>
      <c r="AB15" s="38">
        <v>9</v>
      </c>
      <c r="AD15" s="38">
        <v>11</v>
      </c>
    </row>
    <row r="16" spans="1:32" ht="26" customHeight="1" x14ac:dyDescent="0.15">
      <c r="A16" s="1" t="s">
        <v>650</v>
      </c>
      <c r="B16" s="12" t="s">
        <v>85</v>
      </c>
      <c r="C16" s="13"/>
      <c r="D16" s="4"/>
      <c r="E16" s="13" t="s">
        <v>160</v>
      </c>
      <c r="F16" s="4"/>
      <c r="G16" s="4"/>
      <c r="H16" s="4"/>
      <c r="I16" s="668" t="s">
        <v>1017</v>
      </c>
      <c r="J16" s="650"/>
      <c r="K16" s="650"/>
      <c r="L16" s="650"/>
      <c r="M16" s="650"/>
      <c r="N16" s="650"/>
      <c r="O16" s="650"/>
      <c r="P16" s="650"/>
      <c r="Q16" s="169">
        <v>1</v>
      </c>
      <c r="R16" s="795"/>
      <c r="S16" s="796"/>
      <c r="T16" s="795"/>
      <c r="U16" s="797"/>
      <c r="V16" s="315"/>
      <c r="W16" s="384"/>
      <c r="X16" s="570"/>
      <c r="Y16" s="39">
        <v>19</v>
      </c>
      <c r="Z16" s="39" t="b">
        <v>1</v>
      </c>
      <c r="AA16" s="38" t="b">
        <v>0</v>
      </c>
      <c r="AB16" s="38">
        <v>9</v>
      </c>
      <c r="AD16" s="38">
        <v>11</v>
      </c>
    </row>
    <row r="17" spans="1:28" x14ac:dyDescent="0.15">
      <c r="A17" s="19" t="s">
        <v>1018</v>
      </c>
      <c r="B17" s="19"/>
      <c r="C17" s="19"/>
      <c r="D17" s="19"/>
      <c r="E17" s="19"/>
      <c r="F17" s="28"/>
      <c r="G17" s="19"/>
      <c r="H17" s="19"/>
      <c r="I17" s="798" t="s">
        <v>1019</v>
      </c>
      <c r="J17" s="798"/>
      <c r="K17" s="798"/>
      <c r="L17" s="798"/>
      <c r="M17" s="798"/>
      <c r="N17" s="798"/>
      <c r="O17" s="19"/>
      <c r="P17" s="19"/>
      <c r="Q17" s="177"/>
      <c r="R17" s="420"/>
      <c r="S17" s="421"/>
      <c r="T17" s="420"/>
      <c r="U17" s="422"/>
      <c r="V17" s="387"/>
      <c r="W17" s="403"/>
      <c r="X17" s="571"/>
      <c r="Z17" s="39"/>
      <c r="AB17" s="38">
        <v>10</v>
      </c>
    </row>
    <row r="18" spans="1:28" ht="19" customHeight="1" x14ac:dyDescent="0.15">
      <c r="A18" s="1" t="s">
        <v>653</v>
      </c>
      <c r="B18" s="4" t="s">
        <v>85</v>
      </c>
      <c r="C18" s="4"/>
      <c r="D18" s="4"/>
      <c r="E18" s="13" t="s">
        <v>160</v>
      </c>
      <c r="F18" s="30"/>
      <c r="G18" s="4"/>
      <c r="H18" s="4"/>
      <c r="I18" s="793" t="s">
        <v>1020</v>
      </c>
      <c r="J18" s="794"/>
      <c r="K18" s="794"/>
      <c r="L18" s="794"/>
      <c r="M18" s="794"/>
      <c r="N18" s="794"/>
      <c r="O18" s="794"/>
      <c r="P18" s="794"/>
      <c r="Q18" s="169">
        <v>1</v>
      </c>
      <c r="R18" s="900">
        <v>1</v>
      </c>
      <c r="S18" s="901"/>
      <c r="T18" s="795"/>
      <c r="U18" s="797"/>
      <c r="V18" s="315"/>
      <c r="W18" s="161"/>
      <c r="X18" s="570"/>
      <c r="Y18" s="39">
        <v>19</v>
      </c>
      <c r="Z18" s="39" t="b">
        <v>1</v>
      </c>
      <c r="AA18" s="38" t="b">
        <v>0</v>
      </c>
    </row>
    <row r="19" spans="1:28" ht="19" customHeight="1" x14ac:dyDescent="0.15">
      <c r="A19" s="1" t="s">
        <v>656</v>
      </c>
      <c r="B19" s="4" t="s">
        <v>85</v>
      </c>
      <c r="C19" s="4"/>
      <c r="D19" s="4"/>
      <c r="E19" s="13" t="s">
        <v>160</v>
      </c>
      <c r="F19" s="30"/>
      <c r="G19" s="4"/>
      <c r="H19" s="13" t="s">
        <v>160</v>
      </c>
      <c r="I19" s="793" t="s">
        <v>658</v>
      </c>
      <c r="J19" s="794"/>
      <c r="K19" s="794"/>
      <c r="L19" s="794"/>
      <c r="M19" s="794"/>
      <c r="N19" s="794"/>
      <c r="O19" s="794"/>
      <c r="P19" s="794"/>
      <c r="Q19" s="169">
        <v>1</v>
      </c>
      <c r="R19" s="795"/>
      <c r="S19" s="796"/>
      <c r="T19" s="795"/>
      <c r="U19" s="797"/>
      <c r="V19" s="315"/>
      <c r="W19" s="161"/>
      <c r="X19" s="570"/>
      <c r="Y19" s="39">
        <v>19</v>
      </c>
      <c r="Z19" s="39" t="b">
        <v>1</v>
      </c>
      <c r="AA19" s="38" t="b">
        <v>0</v>
      </c>
    </row>
    <row r="20" spans="1:28" ht="19" customHeight="1" x14ac:dyDescent="0.15">
      <c r="A20" s="1" t="s">
        <v>659</v>
      </c>
      <c r="B20" s="4" t="s">
        <v>85</v>
      </c>
      <c r="C20" s="4"/>
      <c r="D20" s="4"/>
      <c r="E20" s="13" t="s">
        <v>160</v>
      </c>
      <c r="F20" s="30"/>
      <c r="G20" s="4"/>
      <c r="H20" s="13" t="s">
        <v>160</v>
      </c>
      <c r="I20" s="793" t="s">
        <v>660</v>
      </c>
      <c r="J20" s="794"/>
      <c r="K20" s="794"/>
      <c r="L20" s="794"/>
      <c r="M20" s="794"/>
      <c r="N20" s="794"/>
      <c r="O20" s="794"/>
      <c r="P20" s="794"/>
      <c r="Q20" s="169">
        <v>5</v>
      </c>
      <c r="R20" s="795"/>
      <c r="S20" s="796"/>
      <c r="T20" s="795"/>
      <c r="U20" s="797"/>
      <c r="V20" s="315"/>
      <c r="W20" s="161"/>
      <c r="X20" s="570"/>
      <c r="Y20" s="39">
        <v>19</v>
      </c>
      <c r="Z20" s="39" t="b">
        <v>1</v>
      </c>
      <c r="AA20" s="38" t="b">
        <v>0</v>
      </c>
    </row>
    <row r="21" spans="1:28" ht="19" customHeight="1" x14ac:dyDescent="0.15">
      <c r="A21" s="1" t="s">
        <v>661</v>
      </c>
      <c r="B21" s="4" t="s">
        <v>85</v>
      </c>
      <c r="C21" s="4"/>
      <c r="D21" s="4"/>
      <c r="E21" s="13" t="s">
        <v>160</v>
      </c>
      <c r="F21" s="30"/>
      <c r="G21" s="4"/>
      <c r="H21" s="13" t="s">
        <v>160</v>
      </c>
      <c r="I21" s="793" t="s">
        <v>662</v>
      </c>
      <c r="J21" s="794"/>
      <c r="K21" s="794"/>
      <c r="L21" s="794"/>
      <c r="M21" s="794"/>
      <c r="N21" s="794"/>
      <c r="O21" s="794"/>
      <c r="P21" s="794"/>
      <c r="Q21" s="169">
        <v>1</v>
      </c>
      <c r="R21" s="795"/>
      <c r="S21" s="796"/>
      <c r="T21" s="795"/>
      <c r="U21" s="797"/>
      <c r="V21" s="315"/>
      <c r="W21" s="161"/>
      <c r="X21" s="570"/>
      <c r="Y21" s="39">
        <v>19</v>
      </c>
      <c r="Z21" s="39" t="b">
        <v>1</v>
      </c>
      <c r="AA21" s="38" t="b">
        <v>0</v>
      </c>
    </row>
    <row r="22" spans="1:28" ht="12.75" customHeight="1" x14ac:dyDescent="0.15">
      <c r="A22" s="19" t="s">
        <v>1021</v>
      </c>
      <c r="B22" s="19"/>
      <c r="C22" s="19"/>
      <c r="D22" s="19"/>
      <c r="E22" s="19"/>
      <c r="F22" s="19"/>
      <c r="G22" s="19"/>
      <c r="H22" s="19"/>
      <c r="I22" s="798" t="s">
        <v>916</v>
      </c>
      <c r="J22" s="798"/>
      <c r="K22" s="798"/>
      <c r="L22" s="798"/>
      <c r="M22" s="798"/>
      <c r="N22" s="798"/>
      <c r="O22" s="19"/>
      <c r="P22" s="19"/>
      <c r="Q22" s="178"/>
      <c r="R22" s="420"/>
      <c r="S22" s="423"/>
      <c r="T22" s="420"/>
      <c r="U22" s="424"/>
      <c r="V22" s="387"/>
      <c r="W22" s="403"/>
      <c r="X22" s="571"/>
      <c r="Y22" s="39">
        <v>19</v>
      </c>
      <c r="Z22" s="39" t="b">
        <v>1</v>
      </c>
      <c r="AA22" s="38" t="b">
        <v>0</v>
      </c>
    </row>
    <row r="23" spans="1:28" ht="28" customHeight="1" x14ac:dyDescent="0.15">
      <c r="A23" s="1" t="s">
        <v>663</v>
      </c>
      <c r="B23" s="4" t="s">
        <v>85</v>
      </c>
      <c r="C23" s="4"/>
      <c r="D23" s="4"/>
      <c r="E23" s="4"/>
      <c r="F23" s="4"/>
      <c r="G23" s="13" t="s">
        <v>160</v>
      </c>
      <c r="H23" s="4"/>
      <c r="I23" s="668" t="s">
        <v>1022</v>
      </c>
      <c r="J23" s="669"/>
      <c r="K23" s="669"/>
      <c r="L23" s="669"/>
      <c r="M23" s="669"/>
      <c r="N23" s="669"/>
      <c r="O23" s="669"/>
      <c r="P23" s="669"/>
      <c r="Q23" s="169">
        <v>1</v>
      </c>
      <c r="R23" s="795"/>
      <c r="S23" s="796"/>
      <c r="T23" s="795"/>
      <c r="U23" s="797"/>
      <c r="V23" s="315"/>
      <c r="W23" s="384"/>
      <c r="X23" s="570"/>
      <c r="Y23" s="39">
        <v>19</v>
      </c>
      <c r="Z23" s="39" t="b">
        <v>1</v>
      </c>
      <c r="AA23" s="38" t="b">
        <v>0</v>
      </c>
    </row>
    <row r="24" spans="1:28" ht="12.75" customHeight="1" x14ac:dyDescent="0.15">
      <c r="A24" s="19" t="s">
        <v>1023</v>
      </c>
      <c r="B24" s="19"/>
      <c r="C24" s="19"/>
      <c r="D24" s="19"/>
      <c r="E24" s="19"/>
      <c r="F24" s="19"/>
      <c r="G24" s="19"/>
      <c r="H24" s="19"/>
      <c r="I24" s="798" t="s">
        <v>1024</v>
      </c>
      <c r="J24" s="798"/>
      <c r="K24" s="798"/>
      <c r="L24" s="798"/>
      <c r="M24" s="798"/>
      <c r="N24" s="798"/>
      <c r="O24" s="19"/>
      <c r="P24" s="19"/>
      <c r="Q24" s="177"/>
      <c r="R24" s="420"/>
      <c r="S24" s="423"/>
      <c r="T24" s="420"/>
      <c r="U24" s="424"/>
      <c r="V24" s="411"/>
      <c r="W24" s="403"/>
      <c r="X24" s="571"/>
      <c r="Y24" s="39">
        <v>19</v>
      </c>
      <c r="Z24" s="39" t="b">
        <v>1</v>
      </c>
      <c r="AA24" s="38" t="b">
        <v>0</v>
      </c>
    </row>
    <row r="25" spans="1:28" ht="26" customHeight="1" x14ac:dyDescent="0.15">
      <c r="A25" s="1" t="s">
        <v>665</v>
      </c>
      <c r="B25" s="4" t="s">
        <v>195</v>
      </c>
      <c r="C25" s="4"/>
      <c r="D25" s="4"/>
      <c r="E25" s="13" t="s">
        <v>160</v>
      </c>
      <c r="F25" s="4"/>
      <c r="G25" s="4"/>
      <c r="H25" s="4"/>
      <c r="I25" s="668" t="s">
        <v>666</v>
      </c>
      <c r="J25" s="669"/>
      <c r="K25" s="669"/>
      <c r="L25" s="669"/>
      <c r="M25" s="669"/>
      <c r="N25" s="669"/>
      <c r="O25" s="669"/>
      <c r="P25" s="669"/>
      <c r="Q25" s="169">
        <v>1</v>
      </c>
      <c r="R25" s="795"/>
      <c r="S25" s="796"/>
      <c r="T25" s="795"/>
      <c r="U25" s="797"/>
      <c r="V25" s="315"/>
      <c r="W25" s="384"/>
      <c r="X25" s="570"/>
      <c r="Y25" s="39">
        <v>19</v>
      </c>
      <c r="Z25" s="39" t="b">
        <v>1</v>
      </c>
      <c r="AA25" s="38" t="b">
        <v>0</v>
      </c>
    </row>
    <row r="26" spans="1:28" ht="27" customHeight="1" x14ac:dyDescent="0.15">
      <c r="A26" s="1" t="s">
        <v>667</v>
      </c>
      <c r="B26" s="4" t="s">
        <v>195</v>
      </c>
      <c r="C26" s="4"/>
      <c r="D26" s="4"/>
      <c r="E26" s="13" t="s">
        <v>160</v>
      </c>
      <c r="F26" s="4"/>
      <c r="G26" s="4"/>
      <c r="H26" s="4"/>
      <c r="I26" s="668" t="s">
        <v>668</v>
      </c>
      <c r="J26" s="669"/>
      <c r="K26" s="669"/>
      <c r="L26" s="669"/>
      <c r="M26" s="669"/>
      <c r="N26" s="669"/>
      <c r="O26" s="669"/>
      <c r="P26" s="669"/>
      <c r="Q26" s="169">
        <v>1</v>
      </c>
      <c r="R26" s="795"/>
      <c r="S26" s="796"/>
      <c r="T26" s="795"/>
      <c r="U26" s="797"/>
      <c r="V26" s="315"/>
      <c r="W26" s="384"/>
      <c r="X26" s="570"/>
      <c r="Y26" s="39">
        <v>19</v>
      </c>
      <c r="Z26" s="39" t="b">
        <v>1</v>
      </c>
      <c r="AA26" s="38" t="b">
        <v>0</v>
      </c>
    </row>
    <row r="27" spans="1:28" ht="26" customHeight="1" x14ac:dyDescent="0.15">
      <c r="A27" s="1" t="s">
        <v>669</v>
      </c>
      <c r="B27" s="47" t="s">
        <v>195</v>
      </c>
      <c r="C27" s="47"/>
      <c r="D27" s="47"/>
      <c r="E27" s="13" t="s">
        <v>160</v>
      </c>
      <c r="F27" s="47"/>
      <c r="G27" s="47"/>
      <c r="H27" s="47"/>
      <c r="I27" s="669" t="s">
        <v>670</v>
      </c>
      <c r="J27" s="669"/>
      <c r="K27" s="669"/>
      <c r="L27" s="669"/>
      <c r="M27" s="669"/>
      <c r="N27" s="669"/>
      <c r="O27" s="669"/>
      <c r="P27" s="669"/>
      <c r="Q27" s="172">
        <v>2</v>
      </c>
      <c r="R27" s="795"/>
      <c r="S27" s="796"/>
      <c r="T27" s="795"/>
      <c r="U27" s="797"/>
      <c r="V27" s="315"/>
      <c r="W27" s="384"/>
      <c r="X27" s="570"/>
      <c r="Y27" s="39">
        <v>19</v>
      </c>
      <c r="Z27" s="39" t="b">
        <v>1</v>
      </c>
      <c r="AA27" s="38" t="b">
        <v>0</v>
      </c>
    </row>
    <row r="28" spans="1:28" ht="19" customHeight="1" x14ac:dyDescent="0.15">
      <c r="A28" s="1" t="s">
        <v>671</v>
      </c>
      <c r="B28" s="4" t="s">
        <v>195</v>
      </c>
      <c r="C28" s="4"/>
      <c r="D28" s="4"/>
      <c r="E28" s="13" t="s">
        <v>160</v>
      </c>
      <c r="F28" s="4"/>
      <c r="G28" s="4"/>
      <c r="H28" s="13" t="s">
        <v>160</v>
      </c>
      <c r="I28" s="794" t="s">
        <v>672</v>
      </c>
      <c r="J28" s="794"/>
      <c r="K28" s="794"/>
      <c r="L28" s="794"/>
      <c r="M28" s="794"/>
      <c r="N28" s="794"/>
      <c r="O28" s="794"/>
      <c r="P28" s="794"/>
      <c r="Q28" s="170">
        <v>1</v>
      </c>
      <c r="R28" s="795"/>
      <c r="S28" s="796"/>
      <c r="T28" s="795"/>
      <c r="U28" s="797"/>
      <c r="V28" s="315"/>
      <c r="W28" s="384"/>
      <c r="X28" s="570"/>
      <c r="Y28" s="39">
        <v>19</v>
      </c>
      <c r="Z28" s="39" t="b">
        <v>1</v>
      </c>
      <c r="AA28" s="38" t="b">
        <v>0</v>
      </c>
    </row>
    <row r="29" spans="1:28" ht="12.75" customHeight="1" x14ac:dyDescent="0.15">
      <c r="A29" s="19" t="s">
        <v>1025</v>
      </c>
      <c r="B29" s="19"/>
      <c r="C29" s="19"/>
      <c r="D29" s="19"/>
      <c r="E29" s="19"/>
      <c r="F29" s="19"/>
      <c r="G29" s="19"/>
      <c r="H29" s="19"/>
      <c r="I29" s="798" t="s">
        <v>1026</v>
      </c>
      <c r="J29" s="798"/>
      <c r="K29" s="798"/>
      <c r="L29" s="798"/>
      <c r="M29" s="798"/>
      <c r="N29" s="798"/>
      <c r="O29" s="19"/>
      <c r="P29" s="19"/>
      <c r="Q29" s="179"/>
      <c r="R29" s="425"/>
      <c r="S29" s="426"/>
      <c r="T29" s="425"/>
      <c r="U29" s="427"/>
      <c r="V29" s="387"/>
      <c r="W29" s="403"/>
      <c r="X29" s="571"/>
      <c r="Y29" s="39">
        <v>19</v>
      </c>
      <c r="Z29" s="39" t="b">
        <v>1</v>
      </c>
      <c r="AA29" s="38" t="b">
        <v>0</v>
      </c>
    </row>
    <row r="30" spans="1:28" ht="24" customHeight="1" x14ac:dyDescent="0.15">
      <c r="A30" s="1" t="s">
        <v>673</v>
      </c>
      <c r="B30" s="4" t="s">
        <v>195</v>
      </c>
      <c r="C30" s="4"/>
      <c r="D30" s="4"/>
      <c r="E30" s="13" t="s">
        <v>160</v>
      </c>
      <c r="F30" s="4"/>
      <c r="G30" s="4"/>
      <c r="H30" s="13" t="s">
        <v>160</v>
      </c>
      <c r="I30" s="662" t="s">
        <v>674</v>
      </c>
      <c r="J30" s="663"/>
      <c r="K30" s="663"/>
      <c r="L30" s="663"/>
      <c r="M30" s="663"/>
      <c r="N30" s="663"/>
      <c r="O30" s="663"/>
      <c r="P30" s="663"/>
      <c r="Q30" s="172">
        <v>1</v>
      </c>
      <c r="R30" s="795"/>
      <c r="S30" s="796"/>
      <c r="T30" s="795"/>
      <c r="U30" s="797"/>
      <c r="V30" s="315"/>
      <c r="W30" s="384"/>
      <c r="X30" s="570"/>
      <c r="Y30" s="39">
        <v>19</v>
      </c>
      <c r="Z30" s="39" t="b">
        <v>1</v>
      </c>
      <c r="AA30" s="38" t="b">
        <v>0</v>
      </c>
    </row>
    <row r="31" spans="1:28" ht="19" customHeight="1" x14ac:dyDescent="0.15">
      <c r="A31" s="1" t="s">
        <v>675</v>
      </c>
      <c r="B31" s="4" t="s">
        <v>195</v>
      </c>
      <c r="C31" s="4"/>
      <c r="D31" s="4"/>
      <c r="E31" s="13" t="s">
        <v>160</v>
      </c>
      <c r="F31" s="4"/>
      <c r="G31" s="4"/>
      <c r="H31" s="4"/>
      <c r="I31" s="793" t="s">
        <v>676</v>
      </c>
      <c r="J31" s="794"/>
      <c r="K31" s="794"/>
      <c r="L31" s="794"/>
      <c r="M31" s="794"/>
      <c r="N31" s="794"/>
      <c r="O31" s="794"/>
      <c r="P31" s="794"/>
      <c r="Q31" s="172">
        <v>1</v>
      </c>
      <c r="R31" s="795"/>
      <c r="S31" s="796"/>
      <c r="T31" s="795"/>
      <c r="U31" s="797"/>
      <c r="V31" s="315"/>
      <c r="W31" s="384"/>
      <c r="X31" s="570"/>
      <c r="Y31" s="39">
        <v>19</v>
      </c>
      <c r="Z31" s="39" t="b">
        <v>1</v>
      </c>
      <c r="AA31" s="38" t="b">
        <v>0</v>
      </c>
    </row>
    <row r="32" spans="1:28" ht="27" customHeight="1" x14ac:dyDescent="0.15">
      <c r="A32" s="1" t="s">
        <v>677</v>
      </c>
      <c r="B32" s="4" t="s">
        <v>195</v>
      </c>
      <c r="C32" s="4"/>
      <c r="D32" s="4"/>
      <c r="E32" s="13" t="s">
        <v>160</v>
      </c>
      <c r="F32" s="4"/>
      <c r="G32" s="4"/>
      <c r="H32" s="4"/>
      <c r="I32" s="669" t="s">
        <v>678</v>
      </c>
      <c r="J32" s="669"/>
      <c r="K32" s="669"/>
      <c r="L32" s="669"/>
      <c r="M32" s="669"/>
      <c r="N32" s="669"/>
      <c r="O32" s="669"/>
      <c r="P32" s="669"/>
      <c r="Q32" s="172">
        <v>1</v>
      </c>
      <c r="R32" s="795"/>
      <c r="S32" s="796"/>
      <c r="T32" s="795"/>
      <c r="U32" s="797"/>
      <c r="V32" s="315"/>
      <c r="W32" s="384"/>
      <c r="X32" s="570"/>
      <c r="Y32" s="39">
        <v>19</v>
      </c>
      <c r="Z32" s="39" t="b">
        <v>1</v>
      </c>
      <c r="AA32" s="38" t="b">
        <v>0</v>
      </c>
    </row>
    <row r="33" spans="1:27" ht="19" customHeight="1" x14ac:dyDescent="0.15">
      <c r="A33" s="8" t="s">
        <v>679</v>
      </c>
      <c r="B33" s="4" t="s">
        <v>85</v>
      </c>
      <c r="C33" s="4"/>
      <c r="D33" s="4"/>
      <c r="E33" s="13" t="s">
        <v>160</v>
      </c>
      <c r="F33" s="4"/>
      <c r="G33" s="4"/>
      <c r="H33" s="4"/>
      <c r="I33" s="793" t="s">
        <v>680</v>
      </c>
      <c r="J33" s="794"/>
      <c r="K33" s="794"/>
      <c r="L33" s="794"/>
      <c r="M33" s="794"/>
      <c r="N33" s="794"/>
      <c r="O33" s="794"/>
      <c r="P33" s="794"/>
      <c r="Q33" s="172">
        <v>1</v>
      </c>
      <c r="R33" s="795"/>
      <c r="S33" s="796"/>
      <c r="T33" s="795"/>
      <c r="U33" s="797"/>
      <c r="V33" s="315"/>
      <c r="W33" s="384"/>
      <c r="X33" s="570"/>
      <c r="Y33" s="39">
        <v>19</v>
      </c>
      <c r="Z33" s="39" t="b">
        <v>1</v>
      </c>
      <c r="AA33" s="38" t="b">
        <v>0</v>
      </c>
    </row>
    <row r="34" spans="1:27" ht="19" customHeight="1" x14ac:dyDescent="0.15">
      <c r="A34" s="8" t="s">
        <v>681</v>
      </c>
      <c r="B34" s="4" t="s">
        <v>85</v>
      </c>
      <c r="C34" s="4"/>
      <c r="D34" s="4"/>
      <c r="E34" s="13" t="s">
        <v>160</v>
      </c>
      <c r="F34" s="4"/>
      <c r="G34" s="4"/>
      <c r="H34" s="4"/>
      <c r="I34" s="793" t="s">
        <v>682</v>
      </c>
      <c r="J34" s="794"/>
      <c r="K34" s="794"/>
      <c r="L34" s="794"/>
      <c r="M34" s="794"/>
      <c r="N34" s="794"/>
      <c r="O34" s="794"/>
      <c r="P34" s="794"/>
      <c r="Q34" s="172">
        <v>1</v>
      </c>
      <c r="R34" s="795"/>
      <c r="S34" s="796"/>
      <c r="T34" s="795"/>
      <c r="U34" s="797"/>
      <c r="V34" s="315"/>
      <c r="W34" s="384"/>
      <c r="X34" s="570"/>
      <c r="Y34" s="39">
        <v>19</v>
      </c>
      <c r="Z34" s="39" t="b">
        <v>1</v>
      </c>
      <c r="AA34" s="38" t="b">
        <v>0</v>
      </c>
    </row>
    <row r="35" spans="1:27" ht="12.75" customHeight="1" x14ac:dyDescent="0.15">
      <c r="A35" s="19" t="s">
        <v>1027</v>
      </c>
      <c r="B35" s="19"/>
      <c r="C35" s="19"/>
      <c r="D35" s="19"/>
      <c r="E35" s="19"/>
      <c r="F35" s="19"/>
      <c r="G35" s="19"/>
      <c r="H35" s="19"/>
      <c r="I35" s="798" t="s">
        <v>1028</v>
      </c>
      <c r="J35" s="798"/>
      <c r="K35" s="798"/>
      <c r="L35" s="798"/>
      <c r="M35" s="798"/>
      <c r="N35" s="798"/>
      <c r="O35" s="19"/>
      <c r="P35" s="19"/>
      <c r="Q35" s="179"/>
      <c r="R35" s="425"/>
      <c r="S35" s="426"/>
      <c r="T35" s="425"/>
      <c r="U35" s="427"/>
      <c r="V35" s="387"/>
      <c r="W35" s="403"/>
      <c r="X35" s="571"/>
      <c r="Y35" s="39">
        <v>19</v>
      </c>
      <c r="Z35" s="39" t="b">
        <v>1</v>
      </c>
      <c r="AA35" s="38" t="b">
        <v>0</v>
      </c>
    </row>
    <row r="36" spans="1:27" ht="20" customHeight="1" x14ac:dyDescent="0.15">
      <c r="A36" s="8" t="s">
        <v>683</v>
      </c>
      <c r="B36" s="4" t="s">
        <v>195</v>
      </c>
      <c r="C36" s="4"/>
      <c r="D36" s="4"/>
      <c r="E36" s="13" t="s">
        <v>160</v>
      </c>
      <c r="F36" s="4"/>
      <c r="G36" s="4"/>
      <c r="H36" s="13" t="s">
        <v>160</v>
      </c>
      <c r="I36" s="668" t="s">
        <v>684</v>
      </c>
      <c r="J36" s="669"/>
      <c r="K36" s="669"/>
      <c r="L36" s="669"/>
      <c r="M36" s="669"/>
      <c r="N36" s="669"/>
      <c r="O36" s="669"/>
      <c r="P36" s="669"/>
      <c r="Q36" s="172">
        <v>1</v>
      </c>
      <c r="R36" s="795"/>
      <c r="S36" s="796"/>
      <c r="T36" s="795"/>
      <c r="U36" s="797"/>
      <c r="V36" s="315"/>
      <c r="W36" s="384"/>
      <c r="X36" s="570"/>
      <c r="Y36" s="39">
        <v>19</v>
      </c>
      <c r="Z36" s="39" t="b">
        <v>1</v>
      </c>
      <c r="AA36" s="38" t="b">
        <v>0</v>
      </c>
    </row>
    <row r="37" spans="1:27" ht="19" customHeight="1" x14ac:dyDescent="0.15">
      <c r="A37" s="8" t="s">
        <v>685</v>
      </c>
      <c r="B37" s="4" t="s">
        <v>195</v>
      </c>
      <c r="C37" s="4"/>
      <c r="D37" s="4"/>
      <c r="E37" s="13" t="s">
        <v>160</v>
      </c>
      <c r="F37" s="4"/>
      <c r="G37" s="4"/>
      <c r="H37" s="4"/>
      <c r="I37" s="793" t="s">
        <v>686</v>
      </c>
      <c r="J37" s="794"/>
      <c r="K37" s="794"/>
      <c r="L37" s="794"/>
      <c r="M37" s="794"/>
      <c r="N37" s="794"/>
      <c r="O37" s="794"/>
      <c r="P37" s="794"/>
      <c r="Q37" s="172">
        <v>1</v>
      </c>
      <c r="R37" s="795"/>
      <c r="S37" s="796"/>
      <c r="T37" s="795"/>
      <c r="U37" s="797"/>
      <c r="V37" s="315"/>
      <c r="W37" s="384"/>
      <c r="X37" s="570"/>
      <c r="Y37" s="39">
        <v>19</v>
      </c>
      <c r="Z37" s="39" t="b">
        <v>1</v>
      </c>
      <c r="AA37" s="38" t="b">
        <v>0</v>
      </c>
    </row>
    <row r="38" spans="1:27" ht="19" customHeight="1" x14ac:dyDescent="0.15">
      <c r="A38" s="8" t="s">
        <v>687</v>
      </c>
      <c r="B38" s="4" t="s">
        <v>195</v>
      </c>
      <c r="C38" s="4"/>
      <c r="D38" s="4"/>
      <c r="E38" s="13" t="s">
        <v>160</v>
      </c>
      <c r="F38" s="4"/>
      <c r="G38" s="4"/>
      <c r="H38" s="4"/>
      <c r="I38" s="669" t="s">
        <v>688</v>
      </c>
      <c r="J38" s="669"/>
      <c r="K38" s="669"/>
      <c r="L38" s="669"/>
      <c r="M38" s="669"/>
      <c r="N38" s="669"/>
      <c r="O38" s="669"/>
      <c r="P38" s="669"/>
      <c r="Q38" s="172">
        <v>1</v>
      </c>
      <c r="R38" s="795"/>
      <c r="S38" s="796"/>
      <c r="T38" s="795"/>
      <c r="U38" s="797"/>
      <c r="V38" s="315"/>
      <c r="W38" s="384"/>
      <c r="X38" s="570"/>
      <c r="Y38" s="39">
        <v>19</v>
      </c>
      <c r="Z38" s="39" t="b">
        <v>1</v>
      </c>
      <c r="AA38" s="38" t="b">
        <v>0</v>
      </c>
    </row>
    <row r="39" spans="1:27" ht="19" customHeight="1" x14ac:dyDescent="0.15">
      <c r="A39" s="8" t="s">
        <v>689</v>
      </c>
      <c r="B39" s="4" t="s">
        <v>85</v>
      </c>
      <c r="C39" s="4"/>
      <c r="D39" s="4"/>
      <c r="E39" s="13" t="s">
        <v>160</v>
      </c>
      <c r="F39" s="4"/>
      <c r="G39" s="4"/>
      <c r="H39" s="4"/>
      <c r="I39" s="793" t="s">
        <v>690</v>
      </c>
      <c r="J39" s="794"/>
      <c r="K39" s="794"/>
      <c r="L39" s="794"/>
      <c r="M39" s="794"/>
      <c r="N39" s="794"/>
      <c r="O39" s="794"/>
      <c r="P39" s="794"/>
      <c r="Q39" s="172">
        <v>1</v>
      </c>
      <c r="R39" s="38"/>
      <c r="S39" s="38"/>
      <c r="T39" s="795"/>
      <c r="U39" s="797"/>
      <c r="V39" s="315"/>
      <c r="W39" s="384"/>
      <c r="X39" s="570"/>
      <c r="Y39" s="39">
        <v>19</v>
      </c>
      <c r="Z39" s="39" t="b">
        <v>1</v>
      </c>
      <c r="AA39" s="38" t="b">
        <v>0</v>
      </c>
    </row>
    <row r="40" spans="1:27" ht="19" customHeight="1" x14ac:dyDescent="0.15">
      <c r="A40" s="8" t="s">
        <v>691</v>
      </c>
      <c r="B40" s="4" t="s">
        <v>85</v>
      </c>
      <c r="C40" s="4"/>
      <c r="D40" s="4"/>
      <c r="E40" s="13" t="s">
        <v>160</v>
      </c>
      <c r="F40" s="4"/>
      <c r="G40" s="4"/>
      <c r="H40" s="4"/>
      <c r="I40" s="793" t="s">
        <v>692</v>
      </c>
      <c r="J40" s="794"/>
      <c r="K40" s="794"/>
      <c r="L40" s="794"/>
      <c r="M40" s="794"/>
      <c r="N40" s="794"/>
      <c r="O40" s="794"/>
      <c r="P40" s="794"/>
      <c r="Q40" s="172">
        <v>2</v>
      </c>
      <c r="R40" s="795"/>
      <c r="S40" s="796"/>
      <c r="T40" s="795"/>
      <c r="U40" s="797"/>
      <c r="V40" s="315"/>
      <c r="W40" s="384"/>
      <c r="X40" s="570"/>
      <c r="Y40" s="39">
        <v>19</v>
      </c>
      <c r="Z40" s="39" t="b">
        <v>1</v>
      </c>
      <c r="AA40" s="38" t="b">
        <v>0</v>
      </c>
    </row>
    <row r="41" spans="1:27" ht="12.75" customHeight="1" x14ac:dyDescent="0.15">
      <c r="A41" s="19" t="s">
        <v>1029</v>
      </c>
      <c r="B41" s="19"/>
      <c r="C41" s="19"/>
      <c r="D41" s="19"/>
      <c r="E41" s="19"/>
      <c r="F41" s="19"/>
      <c r="G41" s="19"/>
      <c r="H41" s="19"/>
      <c r="I41" s="798" t="s">
        <v>831</v>
      </c>
      <c r="J41" s="798"/>
      <c r="K41" s="798"/>
      <c r="L41" s="798"/>
      <c r="M41" s="798"/>
      <c r="N41" s="798"/>
      <c r="O41" s="19"/>
      <c r="P41" s="19"/>
      <c r="Q41" s="233"/>
      <c r="R41" s="425"/>
      <c r="S41" s="426"/>
      <c r="T41" s="425"/>
      <c r="U41" s="427"/>
      <c r="V41" s="387"/>
      <c r="W41" s="403"/>
      <c r="X41" s="571"/>
      <c r="Y41" s="39">
        <v>19</v>
      </c>
      <c r="Z41" s="39" t="b">
        <v>1</v>
      </c>
      <c r="AA41" s="38" t="b">
        <v>0</v>
      </c>
    </row>
    <row r="42" spans="1:27" ht="26" customHeight="1" x14ac:dyDescent="0.15">
      <c r="A42" s="17" t="s">
        <v>693</v>
      </c>
      <c r="B42" s="5" t="s">
        <v>90</v>
      </c>
      <c r="C42" s="4"/>
      <c r="D42" s="4"/>
      <c r="E42" s="13" t="s">
        <v>160</v>
      </c>
      <c r="F42" s="4"/>
      <c r="G42" s="4"/>
      <c r="H42" s="13" t="s">
        <v>160</v>
      </c>
      <c r="I42" s="668" t="s">
        <v>694</v>
      </c>
      <c r="J42" s="669"/>
      <c r="K42" s="669"/>
      <c r="L42" s="669"/>
      <c r="M42" s="669"/>
      <c r="N42" s="669"/>
      <c r="O42" s="669"/>
      <c r="P42" s="669"/>
      <c r="Q42" s="169">
        <v>1</v>
      </c>
      <c r="R42" s="795"/>
      <c r="S42" s="796"/>
      <c r="T42" s="795"/>
      <c r="U42" s="797"/>
      <c r="V42" s="315"/>
      <c r="W42" s="384"/>
      <c r="X42" s="570"/>
      <c r="Y42" s="39">
        <v>19</v>
      </c>
      <c r="Z42" s="39" t="b">
        <v>1</v>
      </c>
      <c r="AA42" s="38" t="b">
        <v>0</v>
      </c>
    </row>
    <row r="43" spans="1:27" ht="19" customHeight="1" x14ac:dyDescent="0.15">
      <c r="A43" s="17" t="s">
        <v>695</v>
      </c>
      <c r="B43" s="5" t="s">
        <v>90</v>
      </c>
      <c r="C43" s="4"/>
      <c r="D43" s="4"/>
      <c r="E43" s="13" t="s">
        <v>160</v>
      </c>
      <c r="F43" s="4"/>
      <c r="G43" s="4"/>
      <c r="H43" s="13" t="s">
        <v>160</v>
      </c>
      <c r="I43" s="793" t="s">
        <v>696</v>
      </c>
      <c r="J43" s="794"/>
      <c r="K43" s="794"/>
      <c r="L43" s="794"/>
      <c r="M43" s="794"/>
      <c r="N43" s="794"/>
      <c r="O43" s="794"/>
      <c r="P43" s="794"/>
      <c r="Q43" s="169">
        <v>1</v>
      </c>
      <c r="R43" s="795"/>
      <c r="S43" s="796"/>
      <c r="T43" s="795"/>
      <c r="U43" s="797"/>
      <c r="V43" s="161"/>
      <c r="W43" s="384"/>
      <c r="X43" s="570"/>
      <c r="Y43" s="39">
        <v>19</v>
      </c>
      <c r="Z43" s="39" t="b">
        <v>1</v>
      </c>
      <c r="AA43" s="38" t="b">
        <v>0</v>
      </c>
    </row>
    <row r="44" spans="1:27" ht="19" customHeight="1" x14ac:dyDescent="0.15">
      <c r="A44" s="17" t="s">
        <v>697</v>
      </c>
      <c r="B44" s="5" t="s">
        <v>90</v>
      </c>
      <c r="C44" s="4"/>
      <c r="D44" s="4"/>
      <c r="E44" s="13" t="s">
        <v>160</v>
      </c>
      <c r="F44" s="4"/>
      <c r="G44" s="4"/>
      <c r="H44" s="13" t="s">
        <v>160</v>
      </c>
      <c r="I44" s="794" t="s">
        <v>698</v>
      </c>
      <c r="J44" s="794"/>
      <c r="K44" s="794"/>
      <c r="L44" s="794"/>
      <c r="M44" s="794"/>
      <c r="N44" s="794"/>
      <c r="O44" s="794"/>
      <c r="P44" s="794"/>
      <c r="Q44" s="170">
        <v>2</v>
      </c>
      <c r="R44" s="795"/>
      <c r="S44" s="796"/>
      <c r="T44" s="795"/>
      <c r="U44" s="797"/>
      <c r="V44" s="161"/>
      <c r="W44" s="384"/>
      <c r="X44" s="570"/>
      <c r="Y44" s="39">
        <v>19</v>
      </c>
      <c r="Z44" s="39" t="b">
        <v>1</v>
      </c>
      <c r="AA44" s="38" t="b">
        <v>0</v>
      </c>
    </row>
    <row r="45" spans="1:27" ht="66" customHeight="1" x14ac:dyDescent="0.15">
      <c r="A45" s="17" t="s">
        <v>699</v>
      </c>
      <c r="B45" s="5" t="s">
        <v>90</v>
      </c>
      <c r="C45" s="4"/>
      <c r="D45" s="4"/>
      <c r="E45" s="13" t="s">
        <v>160</v>
      </c>
      <c r="F45" s="4"/>
      <c r="G45" s="4"/>
      <c r="H45" s="13" t="s">
        <v>160</v>
      </c>
      <c r="I45" s="669" t="s">
        <v>700</v>
      </c>
      <c r="J45" s="669"/>
      <c r="K45" s="669"/>
      <c r="L45" s="669"/>
      <c r="M45" s="669"/>
      <c r="N45" s="669"/>
      <c r="O45" s="669"/>
      <c r="P45" s="669"/>
      <c r="Q45" s="170">
        <v>1</v>
      </c>
      <c r="R45" s="795"/>
      <c r="S45" s="796"/>
      <c r="T45" s="795"/>
      <c r="U45" s="797"/>
      <c r="V45" s="161"/>
      <c r="W45" s="384"/>
      <c r="X45" s="570"/>
      <c r="Y45" s="39">
        <v>19</v>
      </c>
      <c r="Z45" s="39" t="b">
        <v>1</v>
      </c>
      <c r="AA45" s="38" t="b">
        <v>0</v>
      </c>
    </row>
    <row r="46" spans="1:27" ht="12.75" customHeight="1" x14ac:dyDescent="0.15">
      <c r="A46" s="19" t="s">
        <v>1030</v>
      </c>
      <c r="B46" s="19"/>
      <c r="C46" s="19"/>
      <c r="D46" s="19"/>
      <c r="E46" s="19"/>
      <c r="F46" s="19"/>
      <c r="G46" s="19"/>
      <c r="H46" s="19"/>
      <c r="I46" s="798" t="s">
        <v>795</v>
      </c>
      <c r="J46" s="798"/>
      <c r="K46" s="798"/>
      <c r="L46" s="798"/>
      <c r="M46" s="798"/>
      <c r="N46" s="798"/>
      <c r="O46" s="19"/>
      <c r="P46" s="19"/>
      <c r="Q46" s="233"/>
      <c r="R46" s="425"/>
      <c r="S46" s="426"/>
      <c r="T46" s="425"/>
      <c r="U46" s="427"/>
      <c r="V46" s="387"/>
      <c r="W46" s="403"/>
      <c r="X46" s="571"/>
      <c r="Y46" s="39">
        <v>19</v>
      </c>
      <c r="Z46" s="39" t="b">
        <v>1</v>
      </c>
      <c r="AA46" s="38" t="b">
        <v>0</v>
      </c>
    </row>
    <row r="47" spans="1:27" ht="19" customHeight="1" thickBot="1" x14ac:dyDescent="0.2">
      <c r="A47" s="17" t="s">
        <v>701</v>
      </c>
      <c r="B47" s="5" t="s">
        <v>90</v>
      </c>
      <c r="C47" s="4"/>
      <c r="D47" s="4"/>
      <c r="E47" s="4"/>
      <c r="F47" s="4"/>
      <c r="G47" s="4"/>
      <c r="H47" s="13" t="s">
        <v>160</v>
      </c>
      <c r="I47" s="793" t="s">
        <v>702</v>
      </c>
      <c r="J47" s="794"/>
      <c r="K47" s="794"/>
      <c r="L47" s="794"/>
      <c r="M47" s="794"/>
      <c r="N47" s="794"/>
      <c r="O47" s="794"/>
      <c r="P47" s="794"/>
      <c r="Q47" s="171">
        <v>1</v>
      </c>
      <c r="R47" s="799"/>
      <c r="S47" s="801"/>
      <c r="T47" s="799"/>
      <c r="U47" s="800"/>
      <c r="V47" s="316"/>
      <c r="W47" s="386"/>
      <c r="X47" s="572"/>
      <c r="Y47" s="39">
        <v>19</v>
      </c>
      <c r="Z47" s="39" t="b">
        <v>1</v>
      </c>
      <c r="AA47" s="38" t="b">
        <v>0</v>
      </c>
    </row>
    <row r="48" spans="1:27" ht="12.75" customHeight="1" x14ac:dyDescent="0.15">
      <c r="A48" s="802"/>
      <c r="B48" s="802"/>
      <c r="C48" s="802"/>
      <c r="D48" s="802"/>
      <c r="E48" s="802"/>
      <c r="F48" s="802"/>
      <c r="G48" s="802"/>
      <c r="H48" s="802"/>
      <c r="I48" s="802"/>
      <c r="J48" s="802"/>
      <c r="K48" s="802"/>
      <c r="L48" s="802"/>
      <c r="M48" s="802"/>
      <c r="N48" s="802"/>
      <c r="O48" s="802"/>
      <c r="P48" s="802"/>
      <c r="Q48" s="802"/>
      <c r="R48" s="802"/>
      <c r="S48" s="802"/>
      <c r="T48" s="802"/>
      <c r="U48" s="802"/>
    </row>
    <row r="49" spans="2:21" x14ac:dyDescent="0.15">
      <c r="B49" s="5" t="s">
        <v>85</v>
      </c>
      <c r="C49" s="690" t="s">
        <v>651</v>
      </c>
      <c r="D49" s="691"/>
      <c r="E49" s="691"/>
      <c r="F49" s="691"/>
      <c r="G49" s="691"/>
      <c r="H49" s="691"/>
      <c r="I49" s="3"/>
      <c r="K49" s="671" t="s">
        <v>746</v>
      </c>
      <c r="L49" s="671"/>
      <c r="M49" s="671"/>
      <c r="N49" s="671"/>
      <c r="O49" s="671"/>
      <c r="P49" s="671"/>
      <c r="Q49" s="42">
        <f>SUM(Q10:Q47)</f>
        <v>38</v>
      </c>
    </row>
    <row r="50" spans="2:21" x14ac:dyDescent="0.15">
      <c r="B50" s="5" t="s">
        <v>195</v>
      </c>
      <c r="C50" s="690" t="s">
        <v>654</v>
      </c>
      <c r="D50" s="691"/>
      <c r="E50" s="691"/>
      <c r="F50" s="691"/>
      <c r="G50" s="691"/>
      <c r="H50" s="691"/>
      <c r="I50" s="3"/>
    </row>
    <row r="51" spans="2:21" x14ac:dyDescent="0.15">
      <c r="B51" s="5" t="s">
        <v>90</v>
      </c>
      <c r="C51" s="690" t="s">
        <v>657</v>
      </c>
      <c r="D51" s="691"/>
      <c r="E51" s="691"/>
      <c r="F51" s="691"/>
      <c r="G51" s="691"/>
      <c r="H51" s="691"/>
      <c r="I51" s="3"/>
      <c r="L51" s="671" t="s">
        <v>747</v>
      </c>
      <c r="M51" s="671"/>
      <c r="N51" s="671"/>
      <c r="O51" s="671"/>
      <c r="P51" s="671"/>
      <c r="Q51" s="671"/>
      <c r="R51" s="679">
        <f>SUM(R10:S47)</f>
        <v>1</v>
      </c>
      <c r="S51" s="679"/>
    </row>
    <row r="53" spans="2:21" x14ac:dyDescent="0.15">
      <c r="M53" s="671" t="s">
        <v>748</v>
      </c>
      <c r="N53" s="671"/>
      <c r="O53" s="671"/>
      <c r="P53" s="671"/>
      <c r="Q53" s="671"/>
      <c r="R53" s="671"/>
      <c r="S53" s="671"/>
      <c r="T53" s="679">
        <f>SUM(T10:U47)</f>
        <v>0</v>
      </c>
      <c r="U53" s="679"/>
    </row>
    <row r="55" spans="2:21" x14ac:dyDescent="0.15">
      <c r="J55" s="630" t="s">
        <v>750</v>
      </c>
      <c r="K55" s="630"/>
      <c r="L55" s="630"/>
      <c r="M55" s="671" t="s">
        <v>110</v>
      </c>
      <c r="N55" s="671"/>
      <c r="O55" s="671"/>
      <c r="P55" s="671"/>
      <c r="Q55" s="671"/>
      <c r="R55" s="671"/>
      <c r="S55" s="671"/>
      <c r="T55" s="806">
        <f>T53/R51</f>
        <v>0</v>
      </c>
      <c r="U55" s="789"/>
    </row>
    <row r="56" spans="2:21" x14ac:dyDescent="0.15">
      <c r="J56" s="808" t="s">
        <v>927</v>
      </c>
      <c r="K56" s="808"/>
      <c r="L56" s="808"/>
      <c r="M56" s="808"/>
    </row>
  </sheetData>
  <sheetProtection algorithmName="SHA-512" hashValue="93lt9FhxNu19Sh6QLArBAx8KUJmI4hrH9DATDYVxo4ZiQyvHc2oRKBHLEkiKfZZLKfageole9uLgsOkGMPETjA==" saltValue="PSYOlc5pYyx8UpENaILdug==" spinCount="100000" sheet="1" selectLockedCells="1"/>
  <mergeCells count="122">
    <mergeCell ref="T55:U55"/>
    <mergeCell ref="I39:P39"/>
    <mergeCell ref="R38:S38"/>
    <mergeCell ref="T39:U39"/>
    <mergeCell ref="I40:P40"/>
    <mergeCell ref="R40:S40"/>
    <mergeCell ref="T40:U40"/>
    <mergeCell ref="I45:P45"/>
    <mergeCell ref="R45:S45"/>
    <mergeCell ref="T45:U45"/>
    <mergeCell ref="T42:U42"/>
    <mergeCell ref="I35:N35"/>
    <mergeCell ref="I36:P36"/>
    <mergeCell ref="R36:S36"/>
    <mergeCell ref="T36:U36"/>
    <mergeCell ref="I37:P37"/>
    <mergeCell ref="R37:S37"/>
    <mergeCell ref="T37:U37"/>
    <mergeCell ref="I38:P38"/>
    <mergeCell ref="T38:U38"/>
    <mergeCell ref="C50:H50"/>
    <mergeCell ref="I46:N46"/>
    <mergeCell ref="R44:S44"/>
    <mergeCell ref="T44:U44"/>
    <mergeCell ref="R47:S47"/>
    <mergeCell ref="I16:P16"/>
    <mergeCell ref="R16:S16"/>
    <mergeCell ref="T19:U19"/>
    <mergeCell ref="T18:U18"/>
    <mergeCell ref="I19:P19"/>
    <mergeCell ref="T30:U30"/>
    <mergeCell ref="I41:N41"/>
    <mergeCell ref="I31:P31"/>
    <mergeCell ref="R31:S31"/>
    <mergeCell ref="T31:U31"/>
    <mergeCell ref="I24:N24"/>
    <mergeCell ref="I25:P25"/>
    <mergeCell ref="R25:S25"/>
    <mergeCell ref="T25:U25"/>
    <mergeCell ref="T32:U32"/>
    <mergeCell ref="I26:P26"/>
    <mergeCell ref="R26:S26"/>
    <mergeCell ref="I42:P42"/>
    <mergeCell ref="R42:S42"/>
    <mergeCell ref="J56:M56"/>
    <mergeCell ref="T20:U20"/>
    <mergeCell ref="R20:S20"/>
    <mergeCell ref="I21:P21"/>
    <mergeCell ref="R21:S21"/>
    <mergeCell ref="T21:U21"/>
    <mergeCell ref="T53:U53"/>
    <mergeCell ref="I47:P47"/>
    <mergeCell ref="L51:Q51"/>
    <mergeCell ref="R51:S51"/>
    <mergeCell ref="T47:U47"/>
    <mergeCell ref="I44:P44"/>
    <mergeCell ref="A48:U48"/>
    <mergeCell ref="C49:H49"/>
    <mergeCell ref="K49:P49"/>
    <mergeCell ref="M55:S55"/>
    <mergeCell ref="J55:L55"/>
    <mergeCell ref="C51:H51"/>
    <mergeCell ref="M53:S53"/>
    <mergeCell ref="I43:P43"/>
    <mergeCell ref="R43:S43"/>
    <mergeCell ref="T43:U43"/>
    <mergeCell ref="I30:P30"/>
    <mergeCell ref="R30:S30"/>
    <mergeCell ref="T16:U16"/>
    <mergeCell ref="I20:P20"/>
    <mergeCell ref="R19:S19"/>
    <mergeCell ref="I29:N29"/>
    <mergeCell ref="I27:P27"/>
    <mergeCell ref="R27:S27"/>
    <mergeCell ref="T27:U27"/>
    <mergeCell ref="T28:U28"/>
    <mergeCell ref="R28:S28"/>
    <mergeCell ref="T12:U12"/>
    <mergeCell ref="I13:P13"/>
    <mergeCell ref="R13:S13"/>
    <mergeCell ref="T13:U13"/>
    <mergeCell ref="I14:P14"/>
    <mergeCell ref="R14:S14"/>
    <mergeCell ref="T14:U14"/>
    <mergeCell ref="I15:P15"/>
    <mergeCell ref="R15:S15"/>
    <mergeCell ref="T15:U15"/>
    <mergeCell ref="I33:P33"/>
    <mergeCell ref="I34:P34"/>
    <mergeCell ref="R33:S33"/>
    <mergeCell ref="R34:S34"/>
    <mergeCell ref="T33:U33"/>
    <mergeCell ref="T34:U34"/>
    <mergeCell ref="R7:S7"/>
    <mergeCell ref="T7:U7"/>
    <mergeCell ref="I28:P28"/>
    <mergeCell ref="I22:N22"/>
    <mergeCell ref="I23:P23"/>
    <mergeCell ref="R23:S23"/>
    <mergeCell ref="T23:U23"/>
    <mergeCell ref="T26:U26"/>
    <mergeCell ref="I11:P11"/>
    <mergeCell ref="R11:S11"/>
    <mergeCell ref="T11:U11"/>
    <mergeCell ref="I12:P12"/>
    <mergeCell ref="R12:S12"/>
    <mergeCell ref="I32:P32"/>
    <mergeCell ref="R32:S32"/>
    <mergeCell ref="I17:N17"/>
    <mergeCell ref="I18:P18"/>
    <mergeCell ref="R18:S18"/>
    <mergeCell ref="A1:U1"/>
    <mergeCell ref="A2:U2"/>
    <mergeCell ref="A3:O3"/>
    <mergeCell ref="R6:S6"/>
    <mergeCell ref="T6:U6"/>
    <mergeCell ref="R8:S8"/>
    <mergeCell ref="T8:U8"/>
    <mergeCell ref="I9:N9"/>
    <mergeCell ref="I10:P10"/>
    <mergeCell ref="R10:S10"/>
    <mergeCell ref="T10:U10"/>
  </mergeCells>
  <phoneticPr fontId="0" type="noConversion"/>
  <dataValidations count="4">
    <dataValidation type="list" allowBlank="1" showInputMessage="1" showErrorMessage="1" sqref="R10:U16 R21:U21 R23:U23 R25:U26 R28:U28 R30:U34 R47:U47 R42:U43 R45:U45 T18:U19 R19:S19 R38:S38 R36:U37 T38:U39" xr:uid="{1809808F-5A38-2F49-A4DD-5D9C04CDB96E}">
      <formula1>$AE$1:$AE$2</formula1>
    </dataValidation>
    <dataValidation type="list" allowBlank="1" showInputMessage="1" showErrorMessage="1" sqref="R27:U27 R44:U44" xr:uid="{CE03B7CC-18D3-C745-A82B-465ECCA12B98}">
      <formula1>$AF$1:$AF$2</formula1>
    </dataValidation>
    <dataValidation type="list" allowBlank="1" showInputMessage="1" showErrorMessage="1" sqref="R20:U20" xr:uid="{9D066B87-83A4-B34D-BEF3-AE34A83421FC}">
      <formula1>$AA$1:$AA$6</formula1>
    </dataValidation>
    <dataValidation type="list" allowBlank="1" showInputMessage="1" showErrorMessage="1" sqref="R40:U40" xr:uid="{1B0C4AFD-DE6F-7544-AC77-D1EF351B5458}">
      <formula1>$Z$1:$Z$3</formula1>
    </dataValidation>
  </dataValidations>
  <pageMargins left="0.5" right="0.5" top="0.5" bottom="0.5" header="0.5" footer="0.5"/>
  <pageSetup fitToHeight="2"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46940E-4A0E-5748-B32A-0E45AC4A3797}">
          <x14:formula1>
            <xm:f>Introduction!$G$28:$G$46</xm:f>
          </x14:formula1>
          <xm:sqref>V10:V16 V18:V21 V23 V25:V28 V30:V34 V36:V40 V42:V45 V47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pageSetUpPr fitToPage="1"/>
  </sheetPr>
  <dimension ref="A1:AJ41"/>
  <sheetViews>
    <sheetView zoomScale="80" zoomScaleNormal="80" workbookViewId="0">
      <selection activeCell="W26" sqref="W26:W30"/>
    </sheetView>
  </sheetViews>
  <sheetFormatPr baseColWidth="10" defaultColWidth="8.83203125" defaultRowHeight="13" x14ac:dyDescent="0.15"/>
  <cols>
    <col min="1" max="1" width="4"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17.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33203125" customWidth="1"/>
    <col min="25" max="25" width="3.6640625" style="38" hidden="1" customWidth="1"/>
    <col min="26" max="30" width="9.1640625" style="38" hidden="1" customWidth="1"/>
    <col min="31" max="31" width="0" style="38" hidden="1" customWidth="1"/>
    <col min="32" max="36" width="0" hidden="1" customWidth="1"/>
  </cols>
  <sheetData>
    <row r="1" spans="1:36" ht="18" x14ac:dyDescent="0.2">
      <c r="A1" s="807" t="s">
        <v>1031</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c r="AE1" s="38">
        <v>0</v>
      </c>
      <c r="AF1" s="38">
        <v>0</v>
      </c>
    </row>
    <row r="2" spans="1:36" x14ac:dyDescent="0.15">
      <c r="A2" s="808" t="s">
        <v>1032</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c r="AE2" s="38">
        <v>1</v>
      </c>
      <c r="AF2" s="38">
        <v>2</v>
      </c>
    </row>
    <row r="3" spans="1:36" x14ac:dyDescent="0.15">
      <c r="A3" s="808" t="s">
        <v>1033</v>
      </c>
      <c r="B3" s="808"/>
      <c r="C3" s="808"/>
      <c r="D3" s="808"/>
      <c r="E3" s="808"/>
      <c r="F3" s="808"/>
      <c r="G3" s="808"/>
      <c r="H3" s="808"/>
      <c r="I3" s="808"/>
      <c r="J3" s="808"/>
      <c r="K3" s="808"/>
      <c r="L3" s="808"/>
      <c r="M3" s="808"/>
      <c r="N3" s="808"/>
      <c r="O3" s="808"/>
      <c r="P3" s="8"/>
      <c r="Q3" s="8"/>
      <c r="R3" s="1"/>
      <c r="S3" s="1"/>
      <c r="T3" s="1"/>
      <c r="U3" s="1"/>
      <c r="Z3" s="38">
        <v>2</v>
      </c>
      <c r="AA3" s="38">
        <v>2</v>
      </c>
      <c r="AB3" s="38">
        <v>2</v>
      </c>
      <c r="AC3" s="38">
        <v>2</v>
      </c>
      <c r="AD3" s="38">
        <v>4</v>
      </c>
    </row>
    <row r="4" spans="1:36" x14ac:dyDescent="0.15">
      <c r="A4" s="8"/>
      <c r="B4" s="8"/>
      <c r="C4" s="8"/>
      <c r="D4" s="8"/>
      <c r="E4" s="8"/>
      <c r="F4" s="8"/>
      <c r="G4" s="8"/>
      <c r="H4" s="8"/>
      <c r="I4" s="8"/>
      <c r="J4" s="8"/>
      <c r="K4" s="8"/>
      <c r="L4" s="8"/>
      <c r="M4" s="8"/>
      <c r="N4" s="8"/>
      <c r="O4" s="8"/>
      <c r="P4" s="8"/>
      <c r="Q4" s="8"/>
      <c r="R4" s="1"/>
      <c r="S4" s="1"/>
      <c r="T4" s="1"/>
      <c r="U4" s="1"/>
      <c r="Z4" s="38">
        <v>3</v>
      </c>
      <c r="AA4" s="38">
        <v>3</v>
      </c>
      <c r="AB4" s="38">
        <v>3</v>
      </c>
      <c r="AC4" s="38">
        <v>3</v>
      </c>
      <c r="AD4" s="38">
        <v>5</v>
      </c>
    </row>
    <row r="5" spans="1:36" ht="14" thickBot="1" x14ac:dyDescent="0.2">
      <c r="A5" s="8"/>
      <c r="B5" s="8"/>
      <c r="C5" s="8"/>
      <c r="D5" s="8"/>
      <c r="E5" s="8"/>
      <c r="F5" s="8"/>
      <c r="G5" s="8"/>
      <c r="H5" s="8"/>
      <c r="I5" s="8"/>
      <c r="J5" s="8"/>
      <c r="K5" s="8"/>
      <c r="L5" s="8"/>
      <c r="M5" s="8"/>
      <c r="N5" s="8"/>
      <c r="O5" s="8"/>
      <c r="P5" s="8"/>
      <c r="Q5" s="18"/>
      <c r="R5" s="26"/>
      <c r="S5" s="26"/>
      <c r="T5" s="26"/>
      <c r="U5" s="26"/>
      <c r="AA5" s="38">
        <v>4</v>
      </c>
      <c r="AB5" s="38">
        <v>4</v>
      </c>
      <c r="AC5" s="38">
        <v>4</v>
      </c>
      <c r="AD5" s="38">
        <v>6</v>
      </c>
    </row>
    <row r="6" spans="1:36" ht="16" thickBot="1" x14ac:dyDescent="0.2">
      <c r="A6" s="1"/>
      <c r="B6" s="6"/>
      <c r="C6" s="1"/>
      <c r="D6" s="1"/>
      <c r="E6" s="1"/>
      <c r="F6" s="1"/>
      <c r="G6" s="1"/>
      <c r="H6" s="1"/>
      <c r="I6" s="1"/>
      <c r="J6" s="1"/>
      <c r="K6" s="1"/>
      <c r="L6" s="1"/>
      <c r="M6" s="1"/>
      <c r="N6" s="1"/>
      <c r="O6" s="1"/>
      <c r="P6" s="1"/>
      <c r="Q6" s="147" t="s">
        <v>757</v>
      </c>
      <c r="R6" s="876" t="s">
        <v>757</v>
      </c>
      <c r="S6" s="877"/>
      <c r="T6" s="878" t="s">
        <v>758</v>
      </c>
      <c r="U6" s="810"/>
      <c r="AA6" s="38">
        <v>5</v>
      </c>
      <c r="AB6" s="38">
        <v>5</v>
      </c>
      <c r="AD6" s="38">
        <v>7</v>
      </c>
    </row>
    <row r="7" spans="1:36" ht="15" x14ac:dyDescent="0.15">
      <c r="A7" s="1"/>
      <c r="B7" s="6"/>
      <c r="C7" s="1"/>
      <c r="D7" s="1"/>
      <c r="E7" s="1"/>
      <c r="F7" s="1"/>
      <c r="G7" s="1"/>
      <c r="H7" s="1"/>
      <c r="I7" s="1"/>
      <c r="J7" s="1"/>
      <c r="K7" s="1"/>
      <c r="L7" s="1"/>
      <c r="M7" s="1"/>
      <c r="N7" s="1"/>
      <c r="O7" s="1"/>
      <c r="P7" s="1"/>
      <c r="Q7" s="148" t="s">
        <v>759</v>
      </c>
      <c r="R7" s="874" t="s">
        <v>760</v>
      </c>
      <c r="S7" s="875"/>
      <c r="T7" s="852" t="s">
        <v>761</v>
      </c>
      <c r="U7" s="812"/>
      <c r="V7" s="147" t="s">
        <v>151</v>
      </c>
      <c r="W7" s="159" t="s">
        <v>152</v>
      </c>
      <c r="X7" s="144"/>
      <c r="AB7" s="38">
        <v>6</v>
      </c>
      <c r="AD7" s="38">
        <v>8</v>
      </c>
    </row>
    <row r="8" spans="1:36" ht="16" thickBot="1" x14ac:dyDescent="0.2">
      <c r="A8" s="7" t="s">
        <v>153</v>
      </c>
      <c r="B8" s="3"/>
      <c r="C8" s="11" t="s">
        <v>154</v>
      </c>
      <c r="D8" s="11" t="s">
        <v>155</v>
      </c>
      <c r="E8" s="11" t="s">
        <v>155</v>
      </c>
      <c r="F8" s="11" t="s">
        <v>96</v>
      </c>
      <c r="G8" s="11" t="s">
        <v>156</v>
      </c>
      <c r="H8" s="11" t="s">
        <v>82</v>
      </c>
      <c r="I8" s="2" t="s">
        <v>157</v>
      </c>
      <c r="J8" s="2"/>
      <c r="K8" s="2"/>
      <c r="L8" s="2"/>
      <c r="M8" s="2"/>
      <c r="N8" s="2"/>
      <c r="O8" s="2"/>
      <c r="P8" s="2"/>
      <c r="Q8" s="149" t="s">
        <v>761</v>
      </c>
      <c r="R8" s="879" t="s">
        <v>761</v>
      </c>
      <c r="S8" s="880"/>
      <c r="T8" s="853" t="s">
        <v>762</v>
      </c>
      <c r="U8" s="814"/>
      <c r="V8" s="148" t="s">
        <v>158</v>
      </c>
      <c r="W8" s="228" t="s">
        <v>158</v>
      </c>
      <c r="X8" s="145" t="s">
        <v>763</v>
      </c>
      <c r="AB8" s="38">
        <v>7</v>
      </c>
      <c r="AD8" s="38">
        <v>9</v>
      </c>
    </row>
    <row r="9" spans="1:36" ht="14" thickBot="1" x14ac:dyDescent="0.2">
      <c r="A9" s="19" t="s">
        <v>1034</v>
      </c>
      <c r="B9" s="19"/>
      <c r="C9" s="19"/>
      <c r="D9" s="19"/>
      <c r="E9" s="19"/>
      <c r="F9" s="19"/>
      <c r="G9" s="19"/>
      <c r="H9" s="19"/>
      <c r="I9" s="798" t="s">
        <v>1035</v>
      </c>
      <c r="J9" s="798"/>
      <c r="K9" s="798"/>
      <c r="L9" s="798"/>
      <c r="M9" s="798"/>
      <c r="N9" s="798"/>
      <c r="O9" s="19"/>
      <c r="P9" s="19"/>
      <c r="Q9" s="234"/>
      <c r="R9" s="235"/>
      <c r="S9" s="236"/>
      <c r="T9" s="237"/>
      <c r="U9" s="237"/>
      <c r="V9" s="506"/>
      <c r="W9" s="511"/>
      <c r="X9" s="512"/>
      <c r="AB9" s="38">
        <v>8</v>
      </c>
      <c r="AD9" s="38">
        <v>10</v>
      </c>
    </row>
    <row r="10" spans="1:36" ht="19" customHeight="1" x14ac:dyDescent="0.15">
      <c r="A10" s="1" t="s">
        <v>703</v>
      </c>
      <c r="B10" s="12" t="s">
        <v>85</v>
      </c>
      <c r="C10" s="13"/>
      <c r="D10" s="13" t="s">
        <v>160</v>
      </c>
      <c r="E10" s="4"/>
      <c r="F10" s="4"/>
      <c r="G10" s="4"/>
      <c r="H10" s="13" t="s">
        <v>160</v>
      </c>
      <c r="I10" s="793" t="s">
        <v>704</v>
      </c>
      <c r="J10" s="641"/>
      <c r="K10" s="641"/>
      <c r="L10" s="641"/>
      <c r="M10" s="641"/>
      <c r="N10" s="641"/>
      <c r="O10" s="641"/>
      <c r="P10" s="641"/>
      <c r="Q10" s="118">
        <v>2</v>
      </c>
      <c r="R10" s="887"/>
      <c r="S10" s="888"/>
      <c r="T10" s="887"/>
      <c r="U10" s="904"/>
      <c r="V10" s="471"/>
      <c r="W10" s="527"/>
      <c r="X10" s="513"/>
      <c r="Y10" s="39">
        <v>20</v>
      </c>
      <c r="Z10" s="39" t="b">
        <v>1</v>
      </c>
      <c r="AA10" s="38" t="b">
        <v>0</v>
      </c>
      <c r="AB10" s="38">
        <v>9</v>
      </c>
      <c r="AD10" s="38">
        <v>11</v>
      </c>
    </row>
    <row r="11" spans="1:36" ht="19" customHeight="1" x14ac:dyDescent="0.15">
      <c r="A11" s="1" t="s">
        <v>705</v>
      </c>
      <c r="B11" s="12" t="s">
        <v>85</v>
      </c>
      <c r="C11" s="13"/>
      <c r="D11" s="13" t="s">
        <v>160</v>
      </c>
      <c r="E11" s="4"/>
      <c r="F11" s="4"/>
      <c r="G11" s="4"/>
      <c r="H11" s="4"/>
      <c r="I11" s="793" t="s">
        <v>706</v>
      </c>
      <c r="J11" s="641"/>
      <c r="K11" s="641"/>
      <c r="L11" s="641"/>
      <c r="M11" s="641"/>
      <c r="N11" s="641"/>
      <c r="O11" s="641"/>
      <c r="P11" s="641"/>
      <c r="Q11" s="118">
        <v>5</v>
      </c>
      <c r="R11" s="795"/>
      <c r="S11" s="796"/>
      <c r="T11" s="795"/>
      <c r="U11" s="797"/>
      <c r="V11" s="510"/>
      <c r="W11" s="525"/>
      <c r="X11" s="187"/>
      <c r="Y11" s="39">
        <v>20</v>
      </c>
      <c r="Z11" s="39" t="b">
        <v>1</v>
      </c>
      <c r="AA11" s="38" t="b">
        <v>0</v>
      </c>
      <c r="AB11" s="38">
        <v>9</v>
      </c>
      <c r="AD11" s="38">
        <v>11</v>
      </c>
    </row>
    <row r="12" spans="1:36" ht="19" customHeight="1" x14ac:dyDescent="0.15">
      <c r="A12" s="1" t="s">
        <v>707</v>
      </c>
      <c r="B12" s="4"/>
      <c r="C12" s="13"/>
      <c r="D12" s="13" t="s">
        <v>160</v>
      </c>
      <c r="E12" s="4"/>
      <c r="F12" s="4"/>
      <c r="G12" s="4"/>
      <c r="H12" s="4"/>
      <c r="I12" s="794" t="s">
        <v>708</v>
      </c>
      <c r="J12" s="794"/>
      <c r="K12" s="794"/>
      <c r="L12" s="794"/>
      <c r="M12" s="794"/>
      <c r="N12" s="794"/>
      <c r="O12" s="794"/>
      <c r="P12" s="905"/>
      <c r="Q12" s="120">
        <v>2</v>
      </c>
      <c r="R12" s="795"/>
      <c r="S12" s="796"/>
      <c r="T12" s="795"/>
      <c r="U12" s="797"/>
      <c r="V12" s="472"/>
      <c r="W12" s="526"/>
      <c r="X12" s="187"/>
      <c r="Y12" s="39">
        <v>20</v>
      </c>
      <c r="Z12" s="39" t="b">
        <v>1</v>
      </c>
      <c r="AA12" s="38" t="b">
        <v>0</v>
      </c>
    </row>
    <row r="13" spans="1:36" ht="12.75" customHeight="1" x14ac:dyDescent="0.15">
      <c r="A13" s="19" t="s">
        <v>1036</v>
      </c>
      <c r="B13" s="19"/>
      <c r="C13" s="19"/>
      <c r="D13" s="19"/>
      <c r="E13" s="19"/>
      <c r="F13" s="19"/>
      <c r="G13" s="19"/>
      <c r="H13" s="19"/>
      <c r="I13" s="798" t="s">
        <v>1037</v>
      </c>
      <c r="J13" s="798"/>
      <c r="K13" s="798"/>
      <c r="L13" s="798"/>
      <c r="M13" s="798"/>
      <c r="N13" s="798"/>
      <c r="O13" s="19"/>
      <c r="P13" s="19"/>
      <c r="Q13" s="122"/>
      <c r="R13" s="420"/>
      <c r="S13" s="423"/>
      <c r="T13" s="420"/>
      <c r="U13" s="424"/>
      <c r="V13" s="523"/>
      <c r="W13" s="388"/>
      <c r="X13" s="388"/>
      <c r="Y13" s="388"/>
      <c r="Z13" s="388"/>
      <c r="AA13" s="388"/>
      <c r="AB13" s="388"/>
      <c r="AC13" s="388"/>
      <c r="AD13" s="388"/>
      <c r="AE13" s="388"/>
      <c r="AF13" s="388"/>
      <c r="AG13" s="388"/>
      <c r="AH13" s="388"/>
      <c r="AI13" s="388"/>
      <c r="AJ13" s="388"/>
    </row>
    <row r="14" spans="1:36" ht="19" customHeight="1" x14ac:dyDescent="0.15">
      <c r="A14" s="1" t="s">
        <v>709</v>
      </c>
      <c r="B14" s="4" t="s">
        <v>85</v>
      </c>
      <c r="C14" s="13" t="s">
        <v>160</v>
      </c>
      <c r="D14" s="4"/>
      <c r="E14" s="4"/>
      <c r="F14" s="4"/>
      <c r="G14" s="4"/>
      <c r="H14" s="4"/>
      <c r="I14" s="793" t="s">
        <v>710</v>
      </c>
      <c r="J14" s="794"/>
      <c r="K14" s="794"/>
      <c r="L14" s="794"/>
      <c r="M14" s="794"/>
      <c r="N14" s="794"/>
      <c r="O14" s="794"/>
      <c r="P14" s="794"/>
      <c r="Q14" s="118">
        <v>1</v>
      </c>
      <c r="R14" s="795"/>
      <c r="S14" s="796"/>
      <c r="T14" s="795"/>
      <c r="U14" s="797"/>
      <c r="V14" s="472"/>
      <c r="W14" s="525"/>
      <c r="X14" s="187"/>
      <c r="Y14" s="39">
        <v>20</v>
      </c>
      <c r="Z14" s="39" t="b">
        <v>1</v>
      </c>
      <c r="AA14" s="38" t="b">
        <v>0</v>
      </c>
    </row>
    <row r="15" spans="1:36" ht="19" customHeight="1" x14ac:dyDescent="0.15">
      <c r="A15" s="1" t="s">
        <v>711</v>
      </c>
      <c r="B15" s="4" t="s">
        <v>85</v>
      </c>
      <c r="C15" s="13" t="s">
        <v>160</v>
      </c>
      <c r="D15" s="4"/>
      <c r="E15" s="4"/>
      <c r="F15" s="4"/>
      <c r="G15" s="4"/>
      <c r="H15" s="4"/>
      <c r="I15" s="793" t="s">
        <v>712</v>
      </c>
      <c r="J15" s="794"/>
      <c r="K15" s="794"/>
      <c r="L15" s="794"/>
      <c r="M15" s="794"/>
      <c r="N15" s="794"/>
      <c r="O15" s="794"/>
      <c r="P15" s="794"/>
      <c r="Q15" s="118">
        <v>2</v>
      </c>
      <c r="R15" s="795"/>
      <c r="S15" s="796"/>
      <c r="T15" s="795"/>
      <c r="U15" s="797"/>
      <c r="V15" s="472"/>
      <c r="W15" s="525"/>
      <c r="X15" s="187"/>
      <c r="Y15" s="39">
        <v>20</v>
      </c>
      <c r="Z15" s="39" t="b">
        <v>1</v>
      </c>
      <c r="AA15" s="38" t="b">
        <v>0</v>
      </c>
    </row>
    <row r="16" spans="1:36" ht="12.75" customHeight="1" x14ac:dyDescent="0.15">
      <c r="A16" s="19" t="s">
        <v>1038</v>
      </c>
      <c r="B16" s="19"/>
      <c r="C16" s="19"/>
      <c r="D16" s="19"/>
      <c r="E16" s="19"/>
      <c r="F16" s="19"/>
      <c r="G16" s="19"/>
      <c r="H16" s="19"/>
      <c r="I16" s="798" t="s">
        <v>855</v>
      </c>
      <c r="J16" s="798"/>
      <c r="K16" s="798"/>
      <c r="L16" s="798"/>
      <c r="M16" s="798"/>
      <c r="N16" s="798"/>
      <c r="O16" s="19"/>
      <c r="P16" s="19"/>
      <c r="Q16" s="121"/>
      <c r="R16" s="428"/>
      <c r="S16" s="429"/>
      <c r="T16" s="420"/>
      <c r="U16" s="424"/>
      <c r="V16" s="524"/>
      <c r="W16" s="388"/>
      <c r="X16" s="388"/>
      <c r="Y16" s="39"/>
      <c r="Z16" s="39"/>
    </row>
    <row r="17" spans="1:36" ht="19" customHeight="1" x14ac:dyDescent="0.15">
      <c r="A17" s="1" t="s">
        <v>713</v>
      </c>
      <c r="B17" s="4" t="s">
        <v>85</v>
      </c>
      <c r="C17" s="4"/>
      <c r="D17" s="4"/>
      <c r="E17" s="13" t="s">
        <v>160</v>
      </c>
      <c r="F17" s="4"/>
      <c r="G17" s="4"/>
      <c r="H17" s="4"/>
      <c r="I17" s="793" t="s">
        <v>1039</v>
      </c>
      <c r="J17" s="794"/>
      <c r="K17" s="794"/>
      <c r="L17" s="794"/>
      <c r="M17" s="794"/>
      <c r="N17" s="794"/>
      <c r="O17" s="794"/>
      <c r="P17" s="794"/>
      <c r="Q17" s="118">
        <v>1</v>
      </c>
      <c r="R17" s="900">
        <v>1</v>
      </c>
      <c r="S17" s="901"/>
      <c r="T17" s="795"/>
      <c r="U17" s="797"/>
      <c r="V17" s="315"/>
      <c r="W17" s="377"/>
      <c r="X17" s="187"/>
      <c r="Y17" s="39">
        <v>20</v>
      </c>
      <c r="Z17" s="39" t="b">
        <v>1</v>
      </c>
      <c r="AA17" s="38" t="b">
        <v>0</v>
      </c>
    </row>
    <row r="18" spans="1:36" ht="12.75" customHeight="1" x14ac:dyDescent="0.15">
      <c r="A18" s="19" t="s">
        <v>1040</v>
      </c>
      <c r="B18" s="19"/>
      <c r="C18" s="19"/>
      <c r="D18" s="19"/>
      <c r="E18" s="19"/>
      <c r="F18" s="19"/>
      <c r="G18" s="19"/>
      <c r="H18" s="19"/>
      <c r="I18" s="798" t="s">
        <v>1041</v>
      </c>
      <c r="J18" s="798"/>
      <c r="K18" s="798"/>
      <c r="L18" s="798"/>
      <c r="M18" s="798"/>
      <c r="N18" s="798"/>
      <c r="O18" s="19"/>
      <c r="P18" s="19"/>
      <c r="Q18" s="123"/>
      <c r="R18" s="425"/>
      <c r="S18" s="426"/>
      <c r="T18" s="425"/>
      <c r="U18" s="427"/>
      <c r="V18" s="387"/>
      <c r="W18" s="388"/>
      <c r="X18" s="388"/>
      <c r="Y18" s="39"/>
      <c r="Z18" s="39"/>
    </row>
    <row r="19" spans="1:36" ht="19" customHeight="1" x14ac:dyDescent="0.15">
      <c r="A19" s="1" t="s">
        <v>715</v>
      </c>
      <c r="B19" s="4" t="s">
        <v>195</v>
      </c>
      <c r="C19" s="4"/>
      <c r="D19" s="13" t="s">
        <v>160</v>
      </c>
      <c r="E19" s="4"/>
      <c r="F19" s="4"/>
      <c r="G19" s="4"/>
      <c r="H19" s="13" t="s">
        <v>160</v>
      </c>
      <c r="I19" s="793" t="s">
        <v>716</v>
      </c>
      <c r="J19" s="794"/>
      <c r="K19" s="794"/>
      <c r="L19" s="794"/>
      <c r="M19" s="794"/>
      <c r="N19" s="794"/>
      <c r="O19" s="794"/>
      <c r="P19" s="794"/>
      <c r="Q19" s="118">
        <v>1</v>
      </c>
      <c r="R19" s="795"/>
      <c r="S19" s="796"/>
      <c r="T19" s="795"/>
      <c r="U19" s="797"/>
      <c r="V19" s="315"/>
      <c r="W19" s="377"/>
      <c r="X19" s="187"/>
      <c r="Y19" s="39">
        <v>20</v>
      </c>
      <c r="Z19" s="39" t="b">
        <v>0</v>
      </c>
      <c r="AA19" s="38" t="b">
        <v>0</v>
      </c>
    </row>
    <row r="20" spans="1:36" ht="19" customHeight="1" x14ac:dyDescent="0.15">
      <c r="A20" s="1" t="s">
        <v>717</v>
      </c>
      <c r="B20" s="4" t="s">
        <v>195</v>
      </c>
      <c r="C20" s="4"/>
      <c r="D20" s="13" t="s">
        <v>160</v>
      </c>
      <c r="E20" s="4"/>
      <c r="F20" s="4"/>
      <c r="G20" s="4"/>
      <c r="H20" s="4"/>
      <c r="I20" s="793" t="s">
        <v>718</v>
      </c>
      <c r="J20" s="794"/>
      <c r="K20" s="794"/>
      <c r="L20" s="794"/>
      <c r="M20" s="794"/>
      <c r="N20" s="794"/>
      <c r="O20" s="794"/>
      <c r="P20" s="794"/>
      <c r="Q20" s="118">
        <v>1</v>
      </c>
      <c r="R20" s="795"/>
      <c r="S20" s="796"/>
      <c r="T20" s="795"/>
      <c r="U20" s="797"/>
      <c r="V20" s="315"/>
      <c r="W20" s="377"/>
      <c r="X20" s="187"/>
      <c r="Y20" s="39">
        <v>20</v>
      </c>
      <c r="Z20" s="39" t="b">
        <v>1</v>
      </c>
      <c r="AA20" s="38" t="b">
        <v>0</v>
      </c>
    </row>
    <row r="21" spans="1:36" ht="19" customHeight="1" x14ac:dyDescent="0.15">
      <c r="A21" s="1" t="s">
        <v>719</v>
      </c>
      <c r="B21" s="4" t="s">
        <v>195</v>
      </c>
      <c r="C21" s="4"/>
      <c r="D21" s="13" t="s">
        <v>160</v>
      </c>
      <c r="E21" s="4"/>
      <c r="F21" s="4"/>
      <c r="G21" s="4"/>
      <c r="H21" s="13" t="s">
        <v>160</v>
      </c>
      <c r="I21" s="793" t="s">
        <v>720</v>
      </c>
      <c r="J21" s="794"/>
      <c r="K21" s="794"/>
      <c r="L21" s="794"/>
      <c r="M21" s="794"/>
      <c r="N21" s="794"/>
      <c r="O21" s="794"/>
      <c r="P21" s="794"/>
      <c r="Q21" s="118">
        <v>1</v>
      </c>
      <c r="R21" s="795"/>
      <c r="S21" s="796"/>
      <c r="T21" s="795"/>
      <c r="U21" s="797"/>
      <c r="V21" s="315"/>
      <c r="W21" s="377"/>
      <c r="X21" s="187"/>
      <c r="Y21" s="39">
        <v>20</v>
      </c>
      <c r="Z21" s="39" t="b">
        <v>1</v>
      </c>
      <c r="AA21" s="38" t="b">
        <v>0</v>
      </c>
    </row>
    <row r="22" spans="1:36" ht="28" customHeight="1" x14ac:dyDescent="0.15">
      <c r="A22" s="1" t="s">
        <v>721</v>
      </c>
      <c r="B22" s="4" t="s">
        <v>195</v>
      </c>
      <c r="C22" s="4"/>
      <c r="D22" s="13" t="s">
        <v>160</v>
      </c>
      <c r="E22" s="4"/>
      <c r="F22" s="4"/>
      <c r="G22" s="4"/>
      <c r="H22" s="4"/>
      <c r="I22" s="668" t="s">
        <v>722</v>
      </c>
      <c r="J22" s="669"/>
      <c r="K22" s="669"/>
      <c r="L22" s="669"/>
      <c r="M22" s="669"/>
      <c r="N22" s="669"/>
      <c r="O22" s="669"/>
      <c r="P22" s="669"/>
      <c r="Q22" s="118">
        <v>1</v>
      </c>
      <c r="R22" s="795"/>
      <c r="S22" s="796"/>
      <c r="T22" s="795"/>
      <c r="U22" s="797"/>
      <c r="V22" s="315"/>
      <c r="W22" s="377"/>
      <c r="X22" s="187"/>
      <c r="Y22" s="39">
        <v>20</v>
      </c>
      <c r="Z22" s="39" t="b">
        <v>1</v>
      </c>
      <c r="AA22" s="38" t="b">
        <v>0</v>
      </c>
    </row>
    <row r="23" spans="1:36" ht="19" customHeight="1" x14ac:dyDescent="0.15">
      <c r="A23" s="8" t="s">
        <v>723</v>
      </c>
      <c r="B23" s="4" t="s">
        <v>195</v>
      </c>
      <c r="C23" s="4"/>
      <c r="D23" s="13" t="s">
        <v>160</v>
      </c>
      <c r="E23" s="4"/>
      <c r="F23" s="4"/>
      <c r="G23" s="4"/>
      <c r="H23" s="13" t="s">
        <v>160</v>
      </c>
      <c r="I23" s="794" t="s">
        <v>724</v>
      </c>
      <c r="J23" s="794"/>
      <c r="K23" s="794"/>
      <c r="L23" s="794"/>
      <c r="M23" s="794"/>
      <c r="N23" s="794"/>
      <c r="O23" s="794"/>
      <c r="P23" s="905"/>
      <c r="Q23" s="119">
        <v>1</v>
      </c>
      <c r="R23" s="795"/>
      <c r="S23" s="796"/>
      <c r="T23" s="795"/>
      <c r="U23" s="797"/>
      <c r="V23" s="315"/>
      <c r="W23" s="377"/>
      <c r="X23" s="187"/>
      <c r="Y23" s="39">
        <v>20</v>
      </c>
      <c r="Z23" s="39" t="b">
        <v>1</v>
      </c>
      <c r="AA23" s="38" t="b">
        <v>0</v>
      </c>
    </row>
    <row r="24" spans="1:36" ht="19" customHeight="1" x14ac:dyDescent="0.15">
      <c r="A24" s="8" t="s">
        <v>725</v>
      </c>
      <c r="B24" s="4" t="s">
        <v>195</v>
      </c>
      <c r="C24" s="4"/>
      <c r="D24" s="13" t="s">
        <v>160</v>
      </c>
      <c r="E24" s="4"/>
      <c r="F24" s="4"/>
      <c r="G24" s="4"/>
      <c r="H24" s="13"/>
      <c r="I24" s="793" t="s">
        <v>726</v>
      </c>
      <c r="J24" s="794"/>
      <c r="K24" s="794"/>
      <c r="L24" s="794"/>
      <c r="M24" s="794"/>
      <c r="N24" s="794"/>
      <c r="O24" s="794"/>
      <c r="P24" s="905"/>
      <c r="Q24" s="119">
        <v>1</v>
      </c>
      <c r="R24" s="795"/>
      <c r="S24" s="796"/>
      <c r="T24" s="795"/>
      <c r="U24" s="797"/>
      <c r="V24" s="315"/>
      <c r="W24" s="377"/>
      <c r="X24" s="187"/>
      <c r="Y24" s="39">
        <v>20</v>
      </c>
      <c r="Z24" s="39" t="b">
        <v>1</v>
      </c>
      <c r="AA24" s="38" t="b">
        <v>0</v>
      </c>
    </row>
    <row r="25" spans="1:36" ht="12.75" customHeight="1" x14ac:dyDescent="0.15">
      <c r="A25" s="19" t="s">
        <v>1042</v>
      </c>
      <c r="B25" s="19"/>
      <c r="C25" s="19"/>
      <c r="D25" s="19"/>
      <c r="E25" s="19"/>
      <c r="F25" s="19"/>
      <c r="G25" s="19"/>
      <c r="H25" s="19"/>
      <c r="I25" s="798" t="s">
        <v>831</v>
      </c>
      <c r="J25" s="798"/>
      <c r="K25" s="798"/>
      <c r="L25" s="798"/>
      <c r="M25" s="798"/>
      <c r="N25" s="798"/>
      <c r="O25" s="19"/>
      <c r="P25" s="19"/>
      <c r="Q25" s="126"/>
      <c r="R25" s="425"/>
      <c r="S25" s="426"/>
      <c r="T25" s="425"/>
      <c r="U25" s="427"/>
      <c r="V25" s="387"/>
      <c r="W25" s="388"/>
      <c r="X25" s="388"/>
      <c r="Y25" s="388"/>
      <c r="Z25" s="388"/>
      <c r="AA25" s="388"/>
      <c r="AB25" s="388"/>
      <c r="AC25" s="388"/>
      <c r="AD25" s="388"/>
      <c r="AE25" s="388"/>
      <c r="AF25" s="388"/>
      <c r="AG25" s="388"/>
      <c r="AH25" s="388"/>
      <c r="AI25" s="388"/>
      <c r="AJ25" s="388"/>
    </row>
    <row r="26" spans="1:36" ht="19" customHeight="1" x14ac:dyDescent="0.15">
      <c r="A26" t="s">
        <v>727</v>
      </c>
      <c r="B26" s="5" t="s">
        <v>90</v>
      </c>
      <c r="C26" s="4"/>
      <c r="D26" s="13" t="s">
        <v>160</v>
      </c>
      <c r="E26" s="4"/>
      <c r="F26" s="4"/>
      <c r="G26" s="4"/>
      <c r="H26" s="13" t="s">
        <v>160</v>
      </c>
      <c r="I26" s="793" t="s">
        <v>728</v>
      </c>
      <c r="J26" s="794"/>
      <c r="K26" s="794"/>
      <c r="L26" s="794"/>
      <c r="M26" s="794"/>
      <c r="N26" s="794"/>
      <c r="O26" s="794"/>
      <c r="P26" s="794"/>
      <c r="Q26" s="118">
        <v>1</v>
      </c>
      <c r="R26" s="795"/>
      <c r="S26" s="796"/>
      <c r="T26" s="795"/>
      <c r="U26" s="797"/>
      <c r="V26" s="315"/>
      <c r="W26" s="377"/>
      <c r="X26" s="187"/>
      <c r="Y26" s="39">
        <v>20</v>
      </c>
      <c r="Z26" s="39" t="b">
        <v>1</v>
      </c>
      <c r="AA26" s="38" t="b">
        <v>0</v>
      </c>
    </row>
    <row r="27" spans="1:36" ht="19" customHeight="1" x14ac:dyDescent="0.15">
      <c r="A27" t="s">
        <v>729</v>
      </c>
      <c r="B27" s="5" t="s">
        <v>90</v>
      </c>
      <c r="C27" s="4"/>
      <c r="D27" s="4"/>
      <c r="E27" s="4"/>
      <c r="F27" s="4"/>
      <c r="G27" s="4"/>
      <c r="H27" s="13" t="s">
        <v>160</v>
      </c>
      <c r="I27" s="793" t="s">
        <v>730</v>
      </c>
      <c r="J27" s="794"/>
      <c r="K27" s="794"/>
      <c r="L27" s="794"/>
      <c r="M27" s="794"/>
      <c r="N27" s="794"/>
      <c r="O27" s="794"/>
      <c r="P27" s="794"/>
      <c r="Q27" s="118">
        <v>1</v>
      </c>
      <c r="R27" s="795"/>
      <c r="S27" s="796"/>
      <c r="T27" s="795"/>
      <c r="U27" s="797"/>
      <c r="V27" s="315"/>
      <c r="W27" s="377"/>
      <c r="X27" s="187"/>
      <c r="Y27" s="39">
        <v>20</v>
      </c>
      <c r="Z27" s="39" t="b">
        <v>1</v>
      </c>
      <c r="AA27" s="38" t="b">
        <v>0</v>
      </c>
    </row>
    <row r="28" spans="1:36" ht="19" customHeight="1" x14ac:dyDescent="0.15">
      <c r="A28" t="s">
        <v>731</v>
      </c>
      <c r="B28" s="5" t="s">
        <v>90</v>
      </c>
      <c r="C28" s="4"/>
      <c r="D28" s="4"/>
      <c r="E28" s="4"/>
      <c r="F28" s="4"/>
      <c r="G28" s="4"/>
      <c r="H28" s="13" t="s">
        <v>160</v>
      </c>
      <c r="I28" s="793" t="s">
        <v>732</v>
      </c>
      <c r="J28" s="794"/>
      <c r="K28" s="794"/>
      <c r="L28" s="794"/>
      <c r="M28" s="794"/>
      <c r="N28" s="794"/>
      <c r="O28" s="794"/>
      <c r="P28" s="794"/>
      <c r="Q28" s="118">
        <v>2</v>
      </c>
      <c r="R28" s="795"/>
      <c r="S28" s="796"/>
      <c r="T28" s="795"/>
      <c r="U28" s="797"/>
      <c r="V28" s="315"/>
      <c r="W28" s="377"/>
      <c r="X28" s="187"/>
      <c r="Y28" s="39">
        <v>20</v>
      </c>
      <c r="Z28" s="39" t="b">
        <v>1</v>
      </c>
      <c r="AA28" s="38" t="b">
        <v>0</v>
      </c>
    </row>
    <row r="29" spans="1:36" ht="19" customHeight="1" x14ac:dyDescent="0.15">
      <c r="A29" t="s">
        <v>733</v>
      </c>
      <c r="B29" s="5" t="s">
        <v>90</v>
      </c>
      <c r="C29" s="4"/>
      <c r="D29" s="13" t="s">
        <v>160</v>
      </c>
      <c r="E29" s="4"/>
      <c r="F29" s="4"/>
      <c r="G29" s="4"/>
      <c r="H29" s="13" t="s">
        <v>160</v>
      </c>
      <c r="I29" s="793" t="s">
        <v>734</v>
      </c>
      <c r="J29" s="794"/>
      <c r="K29" s="794"/>
      <c r="L29" s="794"/>
      <c r="M29" s="794"/>
      <c r="N29" s="794"/>
      <c r="O29" s="794"/>
      <c r="P29" s="794"/>
      <c r="Q29" s="118">
        <v>1</v>
      </c>
      <c r="R29" s="795"/>
      <c r="S29" s="796"/>
      <c r="T29" s="795"/>
      <c r="U29" s="797"/>
      <c r="V29" s="315"/>
      <c r="W29" s="377"/>
      <c r="X29" s="187"/>
      <c r="Y29" s="39">
        <v>20</v>
      </c>
      <c r="Z29" s="39" t="b">
        <v>1</v>
      </c>
      <c r="AA29" s="38" t="b">
        <v>0</v>
      </c>
    </row>
    <row r="30" spans="1:36" ht="19" customHeight="1" x14ac:dyDescent="0.15">
      <c r="A30" t="s">
        <v>735</v>
      </c>
      <c r="B30" s="5" t="s">
        <v>90</v>
      </c>
      <c r="C30" s="4"/>
      <c r="D30" s="13" t="s">
        <v>160</v>
      </c>
      <c r="E30" s="4"/>
      <c r="F30" s="4"/>
      <c r="G30" s="4"/>
      <c r="H30" s="13" t="s">
        <v>160</v>
      </c>
      <c r="I30" s="793" t="s">
        <v>736</v>
      </c>
      <c r="J30" s="794"/>
      <c r="K30" s="794"/>
      <c r="L30" s="794"/>
      <c r="M30" s="794"/>
      <c r="N30" s="794"/>
      <c r="O30" s="794"/>
      <c r="P30" s="794"/>
      <c r="Q30" s="118">
        <v>1</v>
      </c>
      <c r="R30" s="795"/>
      <c r="S30" s="796"/>
      <c r="T30" s="795"/>
      <c r="U30" s="797"/>
      <c r="V30" s="315"/>
      <c r="W30" s="377"/>
      <c r="X30" s="187"/>
      <c r="Y30" s="39">
        <v>20</v>
      </c>
      <c r="Z30" s="39" t="b">
        <v>1</v>
      </c>
      <c r="AA30" s="38" t="b">
        <v>0</v>
      </c>
    </row>
    <row r="31" spans="1:36" ht="24" customHeight="1" x14ac:dyDescent="0.15">
      <c r="A31" t="s">
        <v>737</v>
      </c>
      <c r="B31" s="5" t="s">
        <v>90</v>
      </c>
      <c r="C31" s="4"/>
      <c r="D31" s="13" t="s">
        <v>160</v>
      </c>
      <c r="E31" s="4"/>
      <c r="F31" s="4"/>
      <c r="G31" s="4"/>
      <c r="H31" s="13" t="s">
        <v>160</v>
      </c>
      <c r="I31" s="668" t="s">
        <v>738</v>
      </c>
      <c r="J31" s="669"/>
      <c r="K31" s="669"/>
      <c r="L31" s="669"/>
      <c r="M31" s="669"/>
      <c r="N31" s="669"/>
      <c r="O31" s="669"/>
      <c r="P31" s="669"/>
      <c r="Q31" s="118">
        <v>1</v>
      </c>
      <c r="R31" s="795"/>
      <c r="S31" s="796"/>
      <c r="T31" s="795"/>
      <c r="U31" s="797"/>
      <c r="V31" s="315"/>
      <c r="W31" s="377"/>
      <c r="X31" s="187"/>
      <c r="Y31" s="39">
        <v>20</v>
      </c>
      <c r="Z31" s="39" t="b">
        <v>1</v>
      </c>
      <c r="AA31" s="38" t="b">
        <v>0</v>
      </c>
    </row>
    <row r="32" spans="1:36" ht="19" customHeight="1" thickBot="1" x14ac:dyDescent="0.2">
      <c r="A32" t="s">
        <v>739</v>
      </c>
      <c r="B32" s="5" t="s">
        <v>90</v>
      </c>
      <c r="C32" s="4"/>
      <c r="D32" s="13" t="s">
        <v>160</v>
      </c>
      <c r="E32" s="4"/>
      <c r="F32" s="4"/>
      <c r="G32" s="4"/>
      <c r="H32" s="13" t="s">
        <v>160</v>
      </c>
      <c r="I32" s="793" t="s">
        <v>740</v>
      </c>
      <c r="J32" s="794"/>
      <c r="K32" s="794"/>
      <c r="L32" s="794"/>
      <c r="M32" s="794"/>
      <c r="N32" s="794"/>
      <c r="O32" s="794"/>
      <c r="P32" s="794"/>
      <c r="Q32" s="118">
        <v>1</v>
      </c>
      <c r="R32" s="795"/>
      <c r="S32" s="796"/>
      <c r="T32" s="795"/>
      <c r="U32" s="797"/>
      <c r="V32" s="316"/>
      <c r="W32" s="385"/>
      <c r="X32" s="189"/>
      <c r="Y32" s="39">
        <v>20</v>
      </c>
      <c r="Z32" s="39" t="b">
        <v>1</v>
      </c>
      <c r="AA32" s="38" t="b">
        <v>0</v>
      </c>
    </row>
    <row r="33" spans="1:21" ht="12.75" customHeight="1" x14ac:dyDescent="0.15">
      <c r="A33" s="802"/>
      <c r="B33" s="802"/>
      <c r="C33" s="802"/>
      <c r="D33" s="802"/>
      <c r="E33" s="802"/>
      <c r="F33" s="802"/>
      <c r="G33" s="802"/>
      <c r="H33" s="802"/>
      <c r="I33" s="802"/>
      <c r="J33" s="802"/>
      <c r="K33" s="802"/>
      <c r="L33" s="802"/>
      <c r="M33" s="802"/>
      <c r="N33" s="802"/>
      <c r="O33" s="802"/>
      <c r="P33" s="802"/>
      <c r="Q33" s="802"/>
      <c r="R33" s="802"/>
      <c r="S33" s="802"/>
      <c r="T33" s="802"/>
      <c r="U33" s="802"/>
    </row>
    <row r="34" spans="1:21" x14ac:dyDescent="0.15">
      <c r="B34" s="5" t="s">
        <v>85</v>
      </c>
      <c r="C34" s="690" t="s">
        <v>651</v>
      </c>
      <c r="D34" s="691"/>
      <c r="E34" s="691"/>
      <c r="F34" s="691"/>
      <c r="G34" s="691"/>
      <c r="H34" s="691"/>
      <c r="I34" s="3"/>
      <c r="K34" s="671" t="s">
        <v>746</v>
      </c>
      <c r="L34" s="671"/>
      <c r="M34" s="671"/>
      <c r="N34" s="671"/>
      <c r="O34" s="671"/>
      <c r="P34" s="671"/>
      <c r="Q34" s="42">
        <f>SUM(Q10:Q32)</f>
        <v>27</v>
      </c>
    </row>
    <row r="35" spans="1:21" x14ac:dyDescent="0.15">
      <c r="B35" s="5" t="s">
        <v>195</v>
      </c>
      <c r="C35" s="690" t="s">
        <v>654</v>
      </c>
      <c r="D35" s="691"/>
      <c r="E35" s="691"/>
      <c r="F35" s="691"/>
      <c r="G35" s="691"/>
      <c r="H35" s="691"/>
      <c r="I35" s="3"/>
    </row>
    <row r="36" spans="1:21" x14ac:dyDescent="0.15">
      <c r="B36" s="5" t="s">
        <v>90</v>
      </c>
      <c r="C36" s="690" t="s">
        <v>657</v>
      </c>
      <c r="D36" s="691"/>
      <c r="E36" s="691"/>
      <c r="F36" s="691"/>
      <c r="G36" s="691"/>
      <c r="H36" s="691"/>
      <c r="I36" s="3"/>
      <c r="L36" s="671" t="s">
        <v>747</v>
      </c>
      <c r="M36" s="671"/>
      <c r="N36" s="671"/>
      <c r="O36" s="671"/>
      <c r="P36" s="671"/>
      <c r="Q36" s="671"/>
      <c r="R36" s="679">
        <f>SUM(R10:S32)</f>
        <v>1</v>
      </c>
      <c r="S36" s="679"/>
    </row>
    <row r="38" spans="1:21" x14ac:dyDescent="0.15">
      <c r="M38" s="671" t="s">
        <v>748</v>
      </c>
      <c r="N38" s="671"/>
      <c r="O38" s="671"/>
      <c r="P38" s="671"/>
      <c r="Q38" s="671"/>
      <c r="R38" s="671"/>
      <c r="S38" s="671"/>
      <c r="T38" s="679">
        <f>SUM(T10:U32)</f>
        <v>0</v>
      </c>
      <c r="U38" s="679"/>
    </row>
    <row r="40" spans="1:21" x14ac:dyDescent="0.15">
      <c r="J40" s="630" t="s">
        <v>750</v>
      </c>
      <c r="K40" s="630"/>
      <c r="L40" s="630"/>
      <c r="M40" s="671" t="s">
        <v>110</v>
      </c>
      <c r="N40" s="671"/>
      <c r="O40" s="671"/>
      <c r="P40" s="671"/>
      <c r="Q40" s="671"/>
      <c r="R40" s="671"/>
      <c r="S40" s="671"/>
      <c r="T40" s="806">
        <f>T38/R36</f>
        <v>0</v>
      </c>
      <c r="U40" s="789"/>
    </row>
    <row r="41" spans="1:21" x14ac:dyDescent="0.15">
      <c r="J41" s="808" t="s">
        <v>1043</v>
      </c>
      <c r="K41" s="808"/>
      <c r="L41" s="808"/>
      <c r="M41" s="808"/>
    </row>
  </sheetData>
  <sheetProtection algorithmName="SHA-512" hashValue="mpcLisc22YEMUnLs08lzQFi0ceSFbVSRbf6d6RUaWo3YJDjUtE5Ez0d3MHvY0hXRK81YqZbbj9dydd/xkkLo2g==" saltValue="RTrAh6FzR20ASIrOm37eXw==" spinCount="100000" sheet="1" selectLockedCells="1"/>
  <mergeCells count="84">
    <mergeCell ref="T40:U40"/>
    <mergeCell ref="I12:P12"/>
    <mergeCell ref="R12:S12"/>
    <mergeCell ref="T12:U12"/>
    <mergeCell ref="J41:M41"/>
    <mergeCell ref="I32:P32"/>
    <mergeCell ref="R32:S32"/>
    <mergeCell ref="A33:U33"/>
    <mergeCell ref="C34:H34"/>
    <mergeCell ref="K34:P34"/>
    <mergeCell ref="C35:H35"/>
    <mergeCell ref="T32:U32"/>
    <mergeCell ref="C36:H36"/>
    <mergeCell ref="T29:U29"/>
    <mergeCell ref="M40:S40"/>
    <mergeCell ref="J40:L40"/>
    <mergeCell ref="L36:Q36"/>
    <mergeCell ref="R36:S36"/>
    <mergeCell ref="I31:P31"/>
    <mergeCell ref="M38:S38"/>
    <mergeCell ref="T38:U38"/>
    <mergeCell ref="I29:P29"/>
    <mergeCell ref="R29:S29"/>
    <mergeCell ref="R31:S31"/>
    <mergeCell ref="T31:U31"/>
    <mergeCell ref="I30:P30"/>
    <mergeCell ref="R30:S30"/>
    <mergeCell ref="T30:U30"/>
    <mergeCell ref="R20:S20"/>
    <mergeCell ref="T20:U20"/>
    <mergeCell ref="I21:P21"/>
    <mergeCell ref="R21:S21"/>
    <mergeCell ref="T21:U21"/>
    <mergeCell ref="I28:P28"/>
    <mergeCell ref="R28:S28"/>
    <mergeCell ref="T28:U28"/>
    <mergeCell ref="T22:U22"/>
    <mergeCell ref="I25:N25"/>
    <mergeCell ref="I26:P26"/>
    <mergeCell ref="R26:S26"/>
    <mergeCell ref="I19:P19"/>
    <mergeCell ref="R19:S19"/>
    <mergeCell ref="T19:U19"/>
    <mergeCell ref="I27:P27"/>
    <mergeCell ref="R27:S27"/>
    <mergeCell ref="T27:U27"/>
    <mergeCell ref="T26:U26"/>
    <mergeCell ref="I22:P22"/>
    <mergeCell ref="I23:P23"/>
    <mergeCell ref="R23:S23"/>
    <mergeCell ref="T23:U23"/>
    <mergeCell ref="I24:P24"/>
    <mergeCell ref="R24:S24"/>
    <mergeCell ref="T24:U24"/>
    <mergeCell ref="R22:S22"/>
    <mergeCell ref="I20:P20"/>
    <mergeCell ref="I16:N16"/>
    <mergeCell ref="I17:P17"/>
    <mergeCell ref="R17:S17"/>
    <mergeCell ref="T17:U17"/>
    <mergeCell ref="I18:N18"/>
    <mergeCell ref="I15:P15"/>
    <mergeCell ref="R15:S15"/>
    <mergeCell ref="T15:U15"/>
    <mergeCell ref="I13:N13"/>
    <mergeCell ref="I14:P14"/>
    <mergeCell ref="R14:S14"/>
    <mergeCell ref="T14:U14"/>
    <mergeCell ref="R8:S8"/>
    <mergeCell ref="T8:U8"/>
    <mergeCell ref="I11:P11"/>
    <mergeCell ref="R11:S11"/>
    <mergeCell ref="T11:U11"/>
    <mergeCell ref="I9:N9"/>
    <mergeCell ref="I10:P10"/>
    <mergeCell ref="R10:S10"/>
    <mergeCell ref="T10:U10"/>
    <mergeCell ref="R7:S7"/>
    <mergeCell ref="T7:U7"/>
    <mergeCell ref="A1:U1"/>
    <mergeCell ref="A2:U2"/>
    <mergeCell ref="A3:O3"/>
    <mergeCell ref="R6:S6"/>
    <mergeCell ref="T6:U6"/>
  </mergeCells>
  <phoneticPr fontId="0" type="noConversion"/>
  <dataValidations count="4">
    <dataValidation type="list" allowBlank="1" showInputMessage="1" showErrorMessage="1" sqref="R10:U10 R12:U12 R15:U15" xr:uid="{9F7722B5-1F49-3645-924E-9567D41FBE07}">
      <formula1>$AF$1:$AF$2</formula1>
    </dataValidation>
    <dataValidation type="list" allowBlank="1" showInputMessage="1" showErrorMessage="1" sqref="R11:U11" xr:uid="{52C12ADD-0024-C34A-B761-FB8389C42AA8}">
      <formula1>$AA$1:$AA$6</formula1>
    </dataValidation>
    <dataValidation type="list" allowBlank="1" showInputMessage="1" showErrorMessage="1" sqref="R29:U32 R14:U14 R19:U24 R26:U27 T17:U17" xr:uid="{DC2590F9-8C2A-8743-B776-A738E2C1693F}">
      <formula1>$AE$1:$AE$2</formula1>
    </dataValidation>
    <dataValidation type="list" allowBlank="1" showInputMessage="1" showErrorMessage="1" sqref="R28:U28" xr:uid="{38C5A3DA-FB52-5448-8C8F-B5505295980B}">
      <formula1>$Z$1:$Z$3</formula1>
    </dataValidation>
  </dataValidations>
  <pageMargins left="0.5" right="0.5" top="0.5" bottom="0.5" header="0.5" footer="0.5"/>
  <pageSetup scale="87" orientation="landscape" r:id="rId1"/>
  <headerFooter alignWithMargins="0"/>
  <rowBreaks count="1" manualBreakCount="1">
    <brk id="32"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8296128-8E9B-6143-AAF1-6424170B1674}">
          <x14:formula1>
            <xm:f>Introduction!$G$28:$G$46</xm:f>
          </x14:formula1>
          <xm:sqref>V14:V15 V17 V19:V24 V26:V32 V12 V10</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
  <dimension ref="A1:AE23"/>
  <sheetViews>
    <sheetView zoomScale="80" zoomScaleNormal="80" workbookViewId="0">
      <pane xSplit="23" ySplit="8" topLeftCell="X9" activePane="bottomRight" state="frozen"/>
      <selection pane="topRight" activeCell="AE4" sqref="AE4"/>
      <selection pane="bottomLeft" activeCell="AE4" sqref="AE4"/>
      <selection pane="bottomRight" activeCell="AE1" sqref="AE1"/>
    </sheetView>
  </sheetViews>
  <sheetFormatPr baseColWidth="10" defaultColWidth="8.83203125" defaultRowHeight="13" x14ac:dyDescent="0.15"/>
  <cols>
    <col min="1" max="1" width="4.1640625" customWidth="1"/>
    <col min="2" max="2" width="2.33203125" hidden="1" customWidth="1"/>
    <col min="3" max="3" width="2.83203125" hidden="1" customWidth="1"/>
    <col min="4" max="6" width="2.33203125" hidden="1" customWidth="1"/>
    <col min="7" max="7" width="2.83203125" hidden="1" customWidth="1"/>
    <col min="8" max="8" width="2.33203125" hidden="1" customWidth="1"/>
    <col min="14" max="15" width="10.5" customWidth="1"/>
    <col min="16" max="16" width="5.6640625" customWidth="1"/>
    <col min="17" max="17" width="10.33203125" customWidth="1"/>
    <col min="18" max="18" width="5.1640625" customWidth="1"/>
    <col min="19" max="19" width="5.6640625" customWidth="1"/>
    <col min="20" max="20" width="4.6640625" customWidth="1"/>
    <col min="21" max="21" width="5.1640625" customWidth="1"/>
    <col min="22" max="22" width="27.5" customWidth="1"/>
    <col min="23" max="23" width="23.6640625" customWidth="1"/>
    <col min="24" max="24" width="55.33203125" customWidth="1"/>
    <col min="25" max="25" width="3.6640625" style="38" hidden="1" customWidth="1"/>
    <col min="26" max="30" width="9.1640625" style="38" hidden="1" customWidth="1"/>
    <col min="31" max="31" width="9.1640625" style="38"/>
  </cols>
  <sheetData>
    <row r="1" spans="1:30" ht="18" x14ac:dyDescent="0.2">
      <c r="A1" s="807" t="s">
        <v>1044</v>
      </c>
      <c r="B1" s="737"/>
      <c r="C1" s="737"/>
      <c r="D1" s="737"/>
      <c r="E1" s="737"/>
      <c r="F1" s="737"/>
      <c r="G1" s="737"/>
      <c r="H1" s="737"/>
      <c r="I1" s="737"/>
      <c r="J1" s="737"/>
      <c r="K1" s="737"/>
      <c r="L1" s="737"/>
      <c r="M1" s="737"/>
      <c r="N1" s="737"/>
      <c r="O1" s="737"/>
      <c r="P1" s="737"/>
      <c r="Q1" s="737"/>
      <c r="R1" s="737"/>
      <c r="S1" s="737"/>
      <c r="T1" s="737"/>
      <c r="U1" s="737"/>
      <c r="V1" s="31" t="str">
        <f>Introduction!B4</f>
        <v>Version 5</v>
      </c>
      <c r="Z1" s="38">
        <v>0</v>
      </c>
      <c r="AA1" s="38">
        <v>0</v>
      </c>
      <c r="AB1" s="38">
        <v>0</v>
      </c>
      <c r="AC1" s="38">
        <v>0</v>
      </c>
      <c r="AD1" s="38">
        <v>2</v>
      </c>
    </row>
    <row r="2" spans="1:30" x14ac:dyDescent="0.15">
      <c r="A2" s="808" t="s">
        <v>1045</v>
      </c>
      <c r="B2" s="808"/>
      <c r="C2" s="808"/>
      <c r="D2" s="808"/>
      <c r="E2" s="808"/>
      <c r="F2" s="808"/>
      <c r="G2" s="808"/>
      <c r="H2" s="808"/>
      <c r="I2" s="808"/>
      <c r="J2" s="808"/>
      <c r="K2" s="808"/>
      <c r="L2" s="808"/>
      <c r="M2" s="808"/>
      <c r="N2" s="808"/>
      <c r="O2" s="808"/>
      <c r="P2" s="808"/>
      <c r="Q2" s="808"/>
      <c r="R2" s="808"/>
      <c r="S2" s="808"/>
      <c r="T2" s="808"/>
      <c r="U2" s="808"/>
      <c r="V2" s="31" t="str">
        <f>Introduction!B6</f>
        <v>Revised 12-26-24</v>
      </c>
      <c r="Z2" s="38">
        <v>1</v>
      </c>
      <c r="AA2" s="38">
        <v>1</v>
      </c>
      <c r="AB2" s="38">
        <v>1</v>
      </c>
      <c r="AC2" s="38">
        <v>1</v>
      </c>
      <c r="AD2" s="38">
        <v>3</v>
      </c>
    </row>
    <row r="3" spans="1:30" x14ac:dyDescent="0.15">
      <c r="A3" s="17" t="s">
        <v>1046</v>
      </c>
      <c r="B3" s="17"/>
      <c r="C3" s="17"/>
      <c r="D3" s="17"/>
      <c r="E3" s="17"/>
      <c r="F3" s="17"/>
      <c r="G3" s="17"/>
      <c r="H3" s="17"/>
      <c r="I3" s="17"/>
      <c r="J3" s="17"/>
      <c r="K3" s="17"/>
      <c r="L3" s="17"/>
      <c r="M3" s="17"/>
      <c r="N3" s="17"/>
      <c r="O3" s="17"/>
      <c r="P3" s="8"/>
      <c r="Q3" s="8"/>
      <c r="R3" s="1"/>
      <c r="S3" s="1"/>
      <c r="T3" s="1"/>
      <c r="U3" s="1"/>
      <c r="Z3" s="38">
        <v>2</v>
      </c>
      <c r="AA3" s="38">
        <v>2</v>
      </c>
      <c r="AB3" s="38">
        <v>2</v>
      </c>
      <c r="AC3" s="38">
        <v>2</v>
      </c>
      <c r="AD3" s="38">
        <v>4</v>
      </c>
    </row>
    <row r="4" spans="1:30" x14ac:dyDescent="0.15">
      <c r="A4" s="8"/>
      <c r="B4" s="8"/>
      <c r="C4" s="8"/>
      <c r="D4" s="8"/>
      <c r="E4" s="8"/>
      <c r="F4" s="8"/>
      <c r="G4" s="8"/>
      <c r="H4" s="8"/>
      <c r="I4" s="8"/>
      <c r="J4" s="8"/>
      <c r="K4" s="8"/>
      <c r="L4" s="8"/>
      <c r="M4" s="8"/>
      <c r="N4" s="8"/>
      <c r="O4" s="8"/>
      <c r="P4" s="8"/>
      <c r="Q4" s="8"/>
      <c r="R4" s="1"/>
      <c r="S4" s="1"/>
      <c r="T4" s="1"/>
      <c r="U4" s="1"/>
      <c r="Z4" s="38">
        <v>3</v>
      </c>
      <c r="AA4" s="38">
        <v>3</v>
      </c>
      <c r="AB4" s="38">
        <v>3</v>
      </c>
      <c r="AC4" s="38">
        <v>3</v>
      </c>
      <c r="AD4" s="38">
        <v>5</v>
      </c>
    </row>
    <row r="5" spans="1:30" x14ac:dyDescent="0.15">
      <c r="A5" s="8"/>
      <c r="B5" s="8"/>
      <c r="C5" s="8"/>
      <c r="D5" s="8"/>
      <c r="E5" s="8"/>
      <c r="F5" s="8"/>
      <c r="G5" s="8"/>
      <c r="H5" s="8"/>
      <c r="I5" s="8"/>
      <c r="J5" s="8"/>
      <c r="K5" s="8"/>
      <c r="L5" s="8"/>
      <c r="M5" s="8"/>
      <c r="N5" s="8"/>
      <c r="O5" s="8"/>
      <c r="P5" s="8"/>
      <c r="Q5" s="18"/>
      <c r="R5" s="26"/>
      <c r="S5" s="26"/>
      <c r="T5" s="26"/>
      <c r="U5" s="26"/>
      <c r="AA5" s="38">
        <v>4</v>
      </c>
      <c r="AB5" s="38">
        <v>4</v>
      </c>
      <c r="AC5" s="38">
        <v>4</v>
      </c>
      <c r="AD5" s="38">
        <v>6</v>
      </c>
    </row>
    <row r="6" spans="1:30" x14ac:dyDescent="0.15">
      <c r="A6" s="1"/>
      <c r="B6" s="6"/>
      <c r="C6" s="1"/>
      <c r="D6" s="1"/>
      <c r="E6" s="1"/>
      <c r="F6" s="1"/>
      <c r="G6" s="1"/>
      <c r="H6" s="1"/>
      <c r="I6" s="1"/>
      <c r="J6" s="1"/>
      <c r="K6" s="1"/>
      <c r="L6" s="1"/>
      <c r="M6" s="1"/>
      <c r="N6" s="1"/>
      <c r="O6" s="1"/>
      <c r="P6" s="1"/>
      <c r="Q6" s="24" t="s">
        <v>757</v>
      </c>
      <c r="R6" s="918" t="s">
        <v>757</v>
      </c>
      <c r="S6" s="919"/>
      <c r="T6" s="920" t="s">
        <v>758</v>
      </c>
      <c r="U6" s="921"/>
      <c r="AA6" s="38">
        <v>5</v>
      </c>
      <c r="AB6" s="38">
        <v>5</v>
      </c>
      <c r="AD6" s="38">
        <v>7</v>
      </c>
    </row>
    <row r="7" spans="1:30" x14ac:dyDescent="0.15">
      <c r="A7" s="1"/>
      <c r="B7" s="6"/>
      <c r="C7" s="1"/>
      <c r="D7" s="1"/>
      <c r="E7" s="1"/>
      <c r="F7" s="1"/>
      <c r="G7" s="1"/>
      <c r="H7" s="1"/>
      <c r="I7" s="1"/>
      <c r="J7" s="1"/>
      <c r="K7" s="1"/>
      <c r="L7" s="1"/>
      <c r="M7" s="1"/>
      <c r="N7" s="1"/>
      <c r="O7" s="1"/>
      <c r="P7" s="1"/>
      <c r="Q7" s="24" t="s">
        <v>759</v>
      </c>
      <c r="R7" s="918" t="s">
        <v>760</v>
      </c>
      <c r="S7" s="919"/>
      <c r="T7" s="918" t="s">
        <v>761</v>
      </c>
      <c r="U7" s="919"/>
      <c r="V7" s="14" t="s">
        <v>151</v>
      </c>
      <c r="W7" s="9" t="s">
        <v>152</v>
      </c>
      <c r="X7" s="9"/>
      <c r="AB7" s="38">
        <v>6</v>
      </c>
      <c r="AD7" s="38">
        <v>8</v>
      </c>
    </row>
    <row r="8" spans="1:30" x14ac:dyDescent="0.15">
      <c r="A8" s="7" t="s">
        <v>153</v>
      </c>
      <c r="B8" s="3"/>
      <c r="C8" s="11" t="s">
        <v>154</v>
      </c>
      <c r="D8" s="11" t="s">
        <v>155</v>
      </c>
      <c r="E8" s="11" t="s">
        <v>155</v>
      </c>
      <c r="F8" s="11" t="s">
        <v>96</v>
      </c>
      <c r="G8" s="11" t="s">
        <v>156</v>
      </c>
      <c r="H8" s="11" t="s">
        <v>82</v>
      </c>
      <c r="I8" s="2" t="s">
        <v>157</v>
      </c>
      <c r="J8" s="2"/>
      <c r="K8" s="2"/>
      <c r="L8" s="2"/>
      <c r="M8" s="2"/>
      <c r="N8" s="2"/>
      <c r="O8" s="2"/>
      <c r="P8" s="2"/>
      <c r="Q8" s="29" t="s">
        <v>761</v>
      </c>
      <c r="R8" s="913" t="s">
        <v>761</v>
      </c>
      <c r="S8" s="914"/>
      <c r="T8" s="913" t="s">
        <v>762</v>
      </c>
      <c r="U8" s="914"/>
      <c r="V8" s="15" t="s">
        <v>158</v>
      </c>
      <c r="W8" s="10" t="s">
        <v>158</v>
      </c>
      <c r="X8" s="9" t="s">
        <v>763</v>
      </c>
      <c r="AB8" s="38">
        <v>7</v>
      </c>
      <c r="AD8" s="38">
        <v>9</v>
      </c>
    </row>
    <row r="9" spans="1:30" x14ac:dyDescent="0.15">
      <c r="A9" s="19" t="s">
        <v>981</v>
      </c>
      <c r="B9" s="19"/>
      <c r="C9" s="19"/>
      <c r="D9" s="19"/>
      <c r="E9" s="19"/>
      <c r="F9" s="19"/>
      <c r="G9" s="19"/>
      <c r="H9" s="19"/>
      <c r="I9" s="798" t="s">
        <v>1047</v>
      </c>
      <c r="J9" s="798"/>
      <c r="K9" s="798"/>
      <c r="L9" s="798"/>
      <c r="M9" s="798"/>
      <c r="N9" s="798"/>
      <c r="O9" s="798"/>
      <c r="P9" s="915"/>
      <c r="Q9" s="25"/>
      <c r="R9" s="23"/>
      <c r="S9" s="22"/>
      <c r="T9" s="27"/>
      <c r="U9" s="22"/>
      <c r="V9" s="22"/>
      <c r="W9" s="22"/>
      <c r="X9" s="22"/>
      <c r="AB9" s="38">
        <v>8</v>
      </c>
      <c r="AD9" s="38">
        <v>10</v>
      </c>
    </row>
    <row r="10" spans="1:30" ht="19" customHeight="1" x14ac:dyDescent="0.15">
      <c r="A10" s="8" t="s">
        <v>741</v>
      </c>
      <c r="B10" s="12"/>
      <c r="C10" s="13"/>
      <c r="D10" s="4"/>
      <c r="E10" s="13"/>
      <c r="F10" s="4"/>
      <c r="G10" s="4"/>
      <c r="H10" s="4"/>
      <c r="I10" s="906" t="s">
        <v>1137</v>
      </c>
      <c r="J10" s="916"/>
      <c r="K10" s="916"/>
      <c r="L10" s="916"/>
      <c r="M10" s="916"/>
      <c r="N10" s="916"/>
      <c r="O10" s="916"/>
      <c r="P10" s="917"/>
      <c r="Q10" s="52">
        <v>1</v>
      </c>
      <c r="R10" s="909">
        <f>IF(Z10=TRUE,Q10,0)</f>
        <v>0</v>
      </c>
      <c r="S10" s="910"/>
      <c r="T10" s="911"/>
      <c r="U10" s="912"/>
      <c r="V10" s="389"/>
      <c r="W10" s="377"/>
      <c r="X10" s="161"/>
      <c r="Y10" s="39">
        <v>18</v>
      </c>
      <c r="Z10" s="39" t="b">
        <v>0</v>
      </c>
      <c r="AA10" s="38" t="b">
        <v>1</v>
      </c>
      <c r="AB10" s="38">
        <v>9</v>
      </c>
      <c r="AD10" s="38">
        <v>11</v>
      </c>
    </row>
    <row r="11" spans="1:30" ht="19" customHeight="1" x14ac:dyDescent="0.15">
      <c r="A11" s="8" t="s">
        <v>742</v>
      </c>
      <c r="B11" s="12"/>
      <c r="C11" s="13"/>
      <c r="D11" s="4"/>
      <c r="E11" s="13"/>
      <c r="F11" s="4"/>
      <c r="G11" s="4"/>
      <c r="H11" s="4"/>
      <c r="I11" s="906" t="s">
        <v>1138</v>
      </c>
      <c r="J11" s="907"/>
      <c r="K11" s="907"/>
      <c r="L11" s="907"/>
      <c r="M11" s="907"/>
      <c r="N11" s="907"/>
      <c r="O11" s="907"/>
      <c r="P11" s="908"/>
      <c r="Q11" s="53">
        <v>1</v>
      </c>
      <c r="R11" s="909">
        <f>IF(Z11=TRUE,Q11,0)</f>
        <v>0</v>
      </c>
      <c r="S11" s="910"/>
      <c r="T11" s="911"/>
      <c r="U11" s="912"/>
      <c r="V11" s="389"/>
      <c r="W11" s="377"/>
      <c r="X11" s="161"/>
      <c r="Y11" s="39">
        <v>17</v>
      </c>
      <c r="Z11" s="39" t="b">
        <v>0</v>
      </c>
      <c r="AA11" s="38" t="b">
        <v>0</v>
      </c>
      <c r="AB11" s="38">
        <v>10</v>
      </c>
    </row>
    <row r="12" spans="1:30" ht="19" customHeight="1" x14ac:dyDescent="0.15">
      <c r="A12" s="8" t="s">
        <v>743</v>
      </c>
      <c r="B12" s="12"/>
      <c r="C12" s="13"/>
      <c r="D12" s="4"/>
      <c r="E12" s="13"/>
      <c r="F12" s="4"/>
      <c r="G12" s="4"/>
      <c r="H12" s="4"/>
      <c r="I12" s="906" t="s">
        <v>1139</v>
      </c>
      <c r="J12" s="907"/>
      <c r="K12" s="907"/>
      <c r="L12" s="907"/>
      <c r="M12" s="907"/>
      <c r="N12" s="907"/>
      <c r="O12" s="907"/>
      <c r="P12" s="908"/>
      <c r="Q12" s="53">
        <v>1</v>
      </c>
      <c r="R12" s="909">
        <f>IF(Z12=TRUE,Q12,0)</f>
        <v>0</v>
      </c>
      <c r="S12" s="910"/>
      <c r="T12" s="911"/>
      <c r="U12" s="912"/>
      <c r="V12" s="389"/>
      <c r="W12" s="377"/>
      <c r="X12" s="161"/>
      <c r="Y12" s="39">
        <v>17</v>
      </c>
      <c r="Z12" s="39" t="b">
        <v>0</v>
      </c>
      <c r="AA12" s="38" t="b">
        <v>0</v>
      </c>
      <c r="AB12" s="38">
        <v>10</v>
      </c>
    </row>
    <row r="13" spans="1:30" ht="19" customHeight="1" x14ac:dyDescent="0.15">
      <c r="A13" s="8" t="s">
        <v>744</v>
      </c>
      <c r="B13" s="12"/>
      <c r="C13" s="13"/>
      <c r="D13" s="4"/>
      <c r="E13" s="13"/>
      <c r="F13" s="13"/>
      <c r="G13" s="4"/>
      <c r="H13" s="13"/>
      <c r="I13" s="906" t="s">
        <v>1140</v>
      </c>
      <c r="J13" s="907"/>
      <c r="K13" s="907"/>
      <c r="L13" s="907"/>
      <c r="M13" s="907"/>
      <c r="N13" s="907"/>
      <c r="O13" s="907"/>
      <c r="P13" s="908"/>
      <c r="Q13" s="53">
        <v>1</v>
      </c>
      <c r="R13" s="909">
        <f>IF(Z13=TRUE,Q13,0)</f>
        <v>0</v>
      </c>
      <c r="S13" s="910"/>
      <c r="T13" s="911"/>
      <c r="U13" s="912"/>
      <c r="V13" s="389"/>
      <c r="W13" s="377"/>
      <c r="X13" s="161"/>
      <c r="Y13" s="39">
        <v>17</v>
      </c>
      <c r="Z13" s="39" t="b">
        <v>0</v>
      </c>
      <c r="AA13" s="38">
        <v>1</v>
      </c>
      <c r="AB13" s="38">
        <v>10</v>
      </c>
    </row>
    <row r="14" spans="1:30" ht="18.75" customHeight="1" x14ac:dyDescent="0.15">
      <c r="A14" s="8" t="s">
        <v>745</v>
      </c>
      <c r="B14" s="12"/>
      <c r="C14" s="13"/>
      <c r="D14" s="4"/>
      <c r="E14" s="4"/>
      <c r="F14" s="13"/>
      <c r="G14" s="4"/>
      <c r="H14" s="4"/>
      <c r="I14" s="906"/>
      <c r="J14" s="907"/>
      <c r="K14" s="907"/>
      <c r="L14" s="907"/>
      <c r="M14" s="907"/>
      <c r="N14" s="907"/>
      <c r="O14" s="907"/>
      <c r="P14" s="908"/>
      <c r="Q14" s="53">
        <v>5</v>
      </c>
      <c r="R14" s="909">
        <f>IF(Z14=TRUE,Q14,0)</f>
        <v>0</v>
      </c>
      <c r="S14" s="910"/>
      <c r="T14" s="911"/>
      <c r="U14" s="912"/>
      <c r="V14" s="389"/>
      <c r="W14" s="377" t="s">
        <v>66</v>
      </c>
      <c r="X14" s="161"/>
      <c r="Y14" s="39">
        <v>17</v>
      </c>
      <c r="Z14" s="39" t="b">
        <v>0</v>
      </c>
      <c r="AA14" s="38">
        <v>1</v>
      </c>
      <c r="AB14" s="38">
        <v>10</v>
      </c>
    </row>
    <row r="15" spans="1:30" customFormat="1" ht="12.75" customHeight="1" x14ac:dyDescent="0.15">
      <c r="A15" s="802"/>
      <c r="B15" s="802"/>
      <c r="C15" s="802"/>
      <c r="D15" s="802"/>
      <c r="E15" s="802"/>
      <c r="F15" s="802"/>
      <c r="G15" s="802"/>
      <c r="H15" s="802"/>
      <c r="I15" s="802"/>
      <c r="J15" s="802"/>
      <c r="K15" s="802"/>
      <c r="L15" s="802"/>
      <c r="M15" s="802"/>
      <c r="N15" s="802"/>
      <c r="O15" s="802"/>
      <c r="P15" s="802"/>
      <c r="Q15" s="802"/>
      <c r="R15" s="802"/>
      <c r="S15" s="802"/>
      <c r="T15" s="802"/>
      <c r="U15" s="802"/>
      <c r="V15" s="164"/>
      <c r="W15" s="164"/>
      <c r="X15" s="164"/>
      <c r="Y15" s="38"/>
      <c r="Z15" s="38"/>
      <c r="AA15" s="38"/>
      <c r="AB15" s="38"/>
      <c r="AC15" s="38"/>
      <c r="AD15" s="38"/>
    </row>
    <row r="16" spans="1:30" customFormat="1" x14ac:dyDescent="0.15">
      <c r="B16" s="5" t="s">
        <v>85</v>
      </c>
      <c r="C16" s="690" t="s">
        <v>651</v>
      </c>
      <c r="D16" s="691"/>
      <c r="E16" s="691"/>
      <c r="F16" s="691"/>
      <c r="G16" s="691"/>
      <c r="H16" s="691"/>
      <c r="I16" s="3"/>
      <c r="K16" s="671" t="s">
        <v>746</v>
      </c>
      <c r="L16" s="671"/>
      <c r="M16" s="671"/>
      <c r="N16" s="671"/>
      <c r="O16" s="671"/>
      <c r="P16" s="671"/>
      <c r="Q16" s="42">
        <f>SUM(Q10:Q14)</f>
        <v>9</v>
      </c>
      <c r="Y16" s="38"/>
      <c r="Z16" s="38"/>
      <c r="AA16" s="38"/>
      <c r="AB16" s="38"/>
      <c r="AC16" s="38"/>
      <c r="AD16" s="38"/>
    </row>
    <row r="17" spans="2:21" customFormat="1" x14ac:dyDescent="0.15">
      <c r="B17" s="5" t="s">
        <v>195</v>
      </c>
      <c r="C17" s="690" t="s">
        <v>654</v>
      </c>
      <c r="D17" s="691"/>
      <c r="E17" s="691"/>
      <c r="F17" s="691"/>
      <c r="G17" s="691"/>
      <c r="H17" s="691"/>
      <c r="I17" s="3"/>
    </row>
    <row r="18" spans="2:21" customFormat="1" x14ac:dyDescent="0.15">
      <c r="B18" s="5" t="s">
        <v>90</v>
      </c>
      <c r="C18" s="690" t="s">
        <v>657</v>
      </c>
      <c r="D18" s="691"/>
      <c r="E18" s="691"/>
      <c r="F18" s="691"/>
      <c r="G18" s="691"/>
      <c r="H18" s="691"/>
      <c r="I18" s="3"/>
      <c r="L18" s="671" t="s">
        <v>747</v>
      </c>
      <c r="M18" s="671"/>
      <c r="N18" s="671"/>
      <c r="O18" s="671"/>
      <c r="P18" s="671"/>
      <c r="Q18" s="671"/>
      <c r="R18" s="679">
        <f>SUM(R10:R14)</f>
        <v>0</v>
      </c>
      <c r="S18" s="679"/>
    </row>
    <row r="20" spans="2:21" customFormat="1" x14ac:dyDescent="0.15">
      <c r="M20" s="671" t="s">
        <v>748</v>
      </c>
      <c r="N20" s="671"/>
      <c r="O20" s="671"/>
      <c r="P20" s="671"/>
      <c r="Q20" s="671"/>
      <c r="R20" s="671"/>
      <c r="S20" s="671"/>
      <c r="T20" s="679">
        <f>SUM(T10:T14)+AA13+AA14-2</f>
        <v>0</v>
      </c>
      <c r="U20" s="679"/>
    </row>
    <row r="22" spans="2:21" customFormat="1" x14ac:dyDescent="0.15">
      <c r="J22" s="630" t="s">
        <v>750</v>
      </c>
      <c r="K22" s="630"/>
      <c r="L22" s="630"/>
      <c r="M22" s="671" t="s">
        <v>110</v>
      </c>
      <c r="N22" s="671"/>
      <c r="O22" s="671"/>
      <c r="P22" s="671"/>
      <c r="Q22" s="671"/>
      <c r="R22" s="671"/>
      <c r="S22" s="671"/>
      <c r="T22" s="806" t="e">
        <f>T20/R18</f>
        <v>#DIV/0!</v>
      </c>
      <c r="U22" s="789"/>
    </row>
    <row r="23" spans="2:21" customFormat="1" x14ac:dyDescent="0.15">
      <c r="J23" s="808" t="s">
        <v>1006</v>
      </c>
      <c r="K23" s="808"/>
      <c r="L23" s="808"/>
      <c r="M23" s="808"/>
    </row>
  </sheetData>
  <sheetProtection algorithmName="SHA-512" hashValue="K1nSNAtJpoTUDQ9AZM5hLbrXdm0PoeRQj25eoTacIJy9CD6BngvgSA4v/PaVFOrckb6OhP0rvFVYDq7+uM3fKA==" saltValue="oGbyT5gZigDeqPwMdMf5Hw==" spinCount="100000" sheet="1" selectLockedCells="1"/>
  <mergeCells count="37">
    <mergeCell ref="A1:U1"/>
    <mergeCell ref="A2:U2"/>
    <mergeCell ref="R6:S6"/>
    <mergeCell ref="T6:U6"/>
    <mergeCell ref="R7:S7"/>
    <mergeCell ref="T7:U7"/>
    <mergeCell ref="R8:S8"/>
    <mergeCell ref="T8:U8"/>
    <mergeCell ref="I9:P9"/>
    <mergeCell ref="I10:P10"/>
    <mergeCell ref="R10:S10"/>
    <mergeCell ref="T10:U10"/>
    <mergeCell ref="I11:P11"/>
    <mergeCell ref="R11:S11"/>
    <mergeCell ref="T11:U11"/>
    <mergeCell ref="I12:P12"/>
    <mergeCell ref="R12:S12"/>
    <mergeCell ref="T12:U12"/>
    <mergeCell ref="I13:P13"/>
    <mergeCell ref="R13:S13"/>
    <mergeCell ref="T13:U13"/>
    <mergeCell ref="I14:P14"/>
    <mergeCell ref="R14:S14"/>
    <mergeCell ref="T14:U14"/>
    <mergeCell ref="A15:U15"/>
    <mergeCell ref="C16:H16"/>
    <mergeCell ref="K16:P16"/>
    <mergeCell ref="C17:H17"/>
    <mergeCell ref="C18:H18"/>
    <mergeCell ref="L18:Q18"/>
    <mergeCell ref="R18:S18"/>
    <mergeCell ref="M20:S20"/>
    <mergeCell ref="T20:U20"/>
    <mergeCell ref="J22:L22"/>
    <mergeCell ref="M22:S22"/>
    <mergeCell ref="J23:M23"/>
    <mergeCell ref="T22:U22"/>
  </mergeCells>
  <pageMargins left="0.5" right="0.5" top="0.5" bottom="0.5" header="0.5" footer="0.5"/>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13" r:id="rId4" name="Check Box 13">
              <controlPr defaultSize="0" autoFill="0" autoLine="0" autoPict="0">
                <anchor moveWithCells="1">
                  <from>
                    <xdr:col>17</xdr:col>
                    <xdr:colOff>139700</xdr:colOff>
                    <xdr:row>9</xdr:row>
                    <xdr:rowOff>63500</xdr:rowOff>
                  </from>
                  <to>
                    <xdr:col>18</xdr:col>
                    <xdr:colOff>101600</xdr:colOff>
                    <xdr:row>10</xdr:row>
                    <xdr:rowOff>50800</xdr:rowOff>
                  </to>
                </anchor>
              </controlPr>
            </control>
          </mc:Choice>
        </mc:AlternateContent>
        <mc:AlternateContent xmlns:mc="http://schemas.openxmlformats.org/markup-compatibility/2006">
          <mc:Choice Requires="x14">
            <control shapeId="25635" r:id="rId5" name="Check Box 35">
              <controlPr defaultSize="0" autoFill="0" autoLine="0" autoPict="0">
                <anchor moveWithCells="1">
                  <from>
                    <xdr:col>17</xdr:col>
                    <xdr:colOff>139700</xdr:colOff>
                    <xdr:row>10</xdr:row>
                    <xdr:rowOff>63500</xdr:rowOff>
                  </from>
                  <to>
                    <xdr:col>18</xdr:col>
                    <xdr:colOff>101600</xdr:colOff>
                    <xdr:row>11</xdr:row>
                    <xdr:rowOff>50800</xdr:rowOff>
                  </to>
                </anchor>
              </controlPr>
            </control>
          </mc:Choice>
        </mc:AlternateContent>
        <mc:AlternateContent xmlns:mc="http://schemas.openxmlformats.org/markup-compatibility/2006">
          <mc:Choice Requires="x14">
            <control shapeId="25638" r:id="rId6" name="Check Box 38">
              <controlPr defaultSize="0" autoFill="0" autoLine="0" autoPict="0">
                <anchor moveWithCells="1">
                  <from>
                    <xdr:col>17</xdr:col>
                    <xdr:colOff>139700</xdr:colOff>
                    <xdr:row>10</xdr:row>
                    <xdr:rowOff>63500</xdr:rowOff>
                  </from>
                  <to>
                    <xdr:col>18</xdr:col>
                    <xdr:colOff>101600</xdr:colOff>
                    <xdr:row>11</xdr:row>
                    <xdr:rowOff>50800</xdr:rowOff>
                  </to>
                </anchor>
              </controlPr>
            </control>
          </mc:Choice>
        </mc:AlternateContent>
        <mc:AlternateContent xmlns:mc="http://schemas.openxmlformats.org/markup-compatibility/2006">
          <mc:Choice Requires="x14">
            <control shapeId="25640" r:id="rId7" name="Check Box 40">
              <controlPr defaultSize="0" autoFill="0" autoLine="0" autoPict="0">
                <anchor moveWithCells="1">
                  <from>
                    <xdr:col>17</xdr:col>
                    <xdr:colOff>139700</xdr:colOff>
                    <xdr:row>11</xdr:row>
                    <xdr:rowOff>63500</xdr:rowOff>
                  </from>
                  <to>
                    <xdr:col>18</xdr:col>
                    <xdr:colOff>101600</xdr:colOff>
                    <xdr:row>12</xdr:row>
                    <xdr:rowOff>50800</xdr:rowOff>
                  </to>
                </anchor>
              </controlPr>
            </control>
          </mc:Choice>
        </mc:AlternateContent>
        <mc:AlternateContent xmlns:mc="http://schemas.openxmlformats.org/markup-compatibility/2006">
          <mc:Choice Requires="x14">
            <control shapeId="25643" r:id="rId8" name="Check Box 43">
              <controlPr defaultSize="0" autoFill="0" autoLine="0" autoPict="0">
                <anchor moveWithCells="1">
                  <from>
                    <xdr:col>17</xdr:col>
                    <xdr:colOff>139700</xdr:colOff>
                    <xdr:row>11</xdr:row>
                    <xdr:rowOff>63500</xdr:rowOff>
                  </from>
                  <to>
                    <xdr:col>18</xdr:col>
                    <xdr:colOff>101600</xdr:colOff>
                    <xdr:row>12</xdr:row>
                    <xdr:rowOff>50800</xdr:rowOff>
                  </to>
                </anchor>
              </controlPr>
            </control>
          </mc:Choice>
        </mc:AlternateContent>
        <mc:AlternateContent xmlns:mc="http://schemas.openxmlformats.org/markup-compatibility/2006">
          <mc:Choice Requires="x14">
            <control shapeId="25645" r:id="rId9" name="Check Box 45">
              <controlPr defaultSize="0" autoFill="0" autoLine="0" autoPict="0">
                <anchor moveWithCells="1">
                  <from>
                    <xdr:col>17</xdr:col>
                    <xdr:colOff>139700</xdr:colOff>
                    <xdr:row>12</xdr:row>
                    <xdr:rowOff>63500</xdr:rowOff>
                  </from>
                  <to>
                    <xdr:col>18</xdr:col>
                    <xdr:colOff>101600</xdr:colOff>
                    <xdr:row>13</xdr:row>
                    <xdr:rowOff>50800</xdr:rowOff>
                  </to>
                </anchor>
              </controlPr>
            </control>
          </mc:Choice>
        </mc:AlternateContent>
        <mc:AlternateContent xmlns:mc="http://schemas.openxmlformats.org/markup-compatibility/2006">
          <mc:Choice Requires="x14">
            <control shapeId="25647" r:id="rId10" name="Check Box 47">
              <controlPr defaultSize="0" autoFill="0" autoLine="0" autoPict="0">
                <anchor moveWithCells="1">
                  <from>
                    <xdr:col>17</xdr:col>
                    <xdr:colOff>139700</xdr:colOff>
                    <xdr:row>12</xdr:row>
                    <xdr:rowOff>63500</xdr:rowOff>
                  </from>
                  <to>
                    <xdr:col>18</xdr:col>
                    <xdr:colOff>101600</xdr:colOff>
                    <xdr:row>13</xdr:row>
                    <xdr:rowOff>50800</xdr:rowOff>
                  </to>
                </anchor>
              </controlPr>
            </control>
          </mc:Choice>
        </mc:AlternateContent>
        <mc:AlternateContent xmlns:mc="http://schemas.openxmlformats.org/markup-compatibility/2006">
          <mc:Choice Requires="x14">
            <control shapeId="25648" r:id="rId11" name="Check Box 48">
              <controlPr defaultSize="0" autoFill="0" autoLine="0" autoPict="0">
                <anchor moveWithCells="1">
                  <from>
                    <xdr:col>17</xdr:col>
                    <xdr:colOff>139700</xdr:colOff>
                    <xdr:row>12</xdr:row>
                    <xdr:rowOff>63500</xdr:rowOff>
                  </from>
                  <to>
                    <xdr:col>18</xdr:col>
                    <xdr:colOff>101600</xdr:colOff>
                    <xdr:row>13</xdr:row>
                    <xdr:rowOff>50800</xdr:rowOff>
                  </to>
                </anchor>
              </controlPr>
            </control>
          </mc:Choice>
        </mc:AlternateContent>
        <mc:AlternateContent xmlns:mc="http://schemas.openxmlformats.org/markup-compatibility/2006">
          <mc:Choice Requires="x14">
            <control shapeId="25649" r:id="rId12" name="Check Box 49">
              <controlPr defaultSize="0" autoFill="0" autoLine="0" autoPict="0">
                <anchor moveWithCells="1">
                  <from>
                    <xdr:col>17</xdr:col>
                    <xdr:colOff>139700</xdr:colOff>
                    <xdr:row>13</xdr:row>
                    <xdr:rowOff>63500</xdr:rowOff>
                  </from>
                  <to>
                    <xdr:col>18</xdr:col>
                    <xdr:colOff>101600</xdr:colOff>
                    <xdr:row>14</xdr:row>
                    <xdr:rowOff>50800</xdr:rowOff>
                  </to>
                </anchor>
              </controlPr>
            </control>
          </mc:Choice>
        </mc:AlternateContent>
        <mc:AlternateContent xmlns:mc="http://schemas.openxmlformats.org/markup-compatibility/2006">
          <mc:Choice Requires="x14">
            <control shapeId="25652" r:id="rId13" name="Check Box 52">
              <controlPr defaultSize="0" autoFill="0" autoLine="0" autoPict="0">
                <anchor moveWithCells="1">
                  <from>
                    <xdr:col>17</xdr:col>
                    <xdr:colOff>139700</xdr:colOff>
                    <xdr:row>13</xdr:row>
                    <xdr:rowOff>63500</xdr:rowOff>
                  </from>
                  <to>
                    <xdr:col>18</xdr:col>
                    <xdr:colOff>101600</xdr:colOff>
                    <xdr:row>14</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4AD5FE2-E37C-C447-9CF1-FD1B82339CEF}">
          <x14:formula1>
            <xm:f>Introduction!$G$28:$G$46</xm:f>
          </x14:formula1>
          <xm:sqref>V10:V14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pageSetUpPr fitToPage="1"/>
  </sheetPr>
  <dimension ref="A1:AJ101"/>
  <sheetViews>
    <sheetView showFormulas="1" zoomScale="90" zoomScaleNormal="90" workbookViewId="0">
      <selection activeCell="AC13" sqref="AC13"/>
    </sheetView>
  </sheetViews>
  <sheetFormatPr baseColWidth="10" defaultColWidth="9.1640625" defaultRowHeight="13" x14ac:dyDescent="0.15"/>
  <cols>
    <col min="1" max="1" width="4" style="102" customWidth="1"/>
    <col min="2" max="2" width="2.33203125" style="102" hidden="1" customWidth="1"/>
    <col min="3" max="3" width="2.83203125" style="102" hidden="1" customWidth="1"/>
    <col min="4" max="6" width="2.33203125" style="102" hidden="1" customWidth="1"/>
    <col min="7" max="7" width="2.83203125" style="102" hidden="1" customWidth="1"/>
    <col min="8" max="8" width="2.33203125" style="102" hidden="1" customWidth="1"/>
    <col min="9" max="13" width="9.1640625" style="102"/>
    <col min="14" max="14" width="4.83203125" style="102" customWidth="1"/>
    <col min="15" max="15" width="10.5" style="102" hidden="1" customWidth="1"/>
    <col min="16" max="16" width="0" style="102" hidden="1" customWidth="1"/>
    <col min="17" max="17" width="0.83203125" style="102" hidden="1" customWidth="1"/>
    <col min="18" max="18" width="5.5" style="553" hidden="1" customWidth="1"/>
    <col min="19" max="19" width="7.6640625" style="553" customWidth="1"/>
    <col min="20" max="20" width="0" style="553" hidden="1" customWidth="1"/>
    <col min="21" max="21" width="4.1640625" style="553" hidden="1" customWidth="1"/>
    <col min="22" max="22" width="1" style="553" hidden="1" customWidth="1"/>
    <col min="23" max="23" width="12.6640625" style="573" hidden="1" customWidth="1"/>
    <col min="24" max="24" width="9.33203125" style="573" hidden="1" customWidth="1"/>
    <col min="25" max="25" width="3" style="573" hidden="1" customWidth="1"/>
    <col min="26" max="28" width="10.6640625" style="574" hidden="1" customWidth="1"/>
    <col min="29" max="32" width="10.6640625" style="574" customWidth="1"/>
    <col min="33" max="35" width="9.1640625" style="573" customWidth="1"/>
    <col min="36" max="36" width="9.1640625" style="573"/>
    <col min="37" max="16384" width="9.1640625" style="102"/>
  </cols>
  <sheetData>
    <row r="1" spans="1:36" ht="18" x14ac:dyDescent="0.2">
      <c r="A1" s="944" t="s">
        <v>1048</v>
      </c>
      <c r="B1" s="945"/>
      <c r="C1" s="945"/>
      <c r="D1" s="945"/>
      <c r="E1" s="945"/>
      <c r="F1" s="945"/>
      <c r="G1" s="945"/>
      <c r="H1" s="945"/>
      <c r="I1" s="945"/>
      <c r="J1" s="945"/>
      <c r="K1" s="945"/>
      <c r="L1" s="945"/>
      <c r="M1" s="945"/>
      <c r="N1" s="945"/>
      <c r="O1" s="945"/>
      <c r="P1" s="945"/>
      <c r="Q1" s="945"/>
      <c r="R1" s="945"/>
      <c r="S1" s="945"/>
      <c r="T1" s="945"/>
      <c r="U1" s="945"/>
      <c r="V1" s="945"/>
      <c r="AF1" s="573"/>
    </row>
    <row r="2" spans="1:36" ht="16" x14ac:dyDescent="0.2">
      <c r="A2" s="946" t="s">
        <v>1049</v>
      </c>
      <c r="B2" s="946"/>
      <c r="C2" s="946"/>
      <c r="D2" s="946"/>
      <c r="E2" s="946"/>
      <c r="F2" s="946"/>
      <c r="G2" s="946"/>
      <c r="H2" s="946"/>
      <c r="I2" s="946"/>
      <c r="J2" s="946"/>
      <c r="K2" s="946"/>
      <c r="L2" s="946"/>
      <c r="M2" s="946"/>
      <c r="N2" s="946"/>
      <c r="O2" s="946"/>
      <c r="P2" s="946"/>
      <c r="Q2" s="946"/>
      <c r="R2" s="946"/>
      <c r="S2" s="946"/>
      <c r="T2" s="946"/>
      <c r="U2" s="946"/>
      <c r="V2" s="946"/>
      <c r="AF2" s="573"/>
    </row>
    <row r="3" spans="1:36" hidden="1" x14ac:dyDescent="0.15">
      <c r="A3" s="947"/>
      <c r="B3" s="947"/>
      <c r="C3" s="947"/>
      <c r="D3" s="947"/>
      <c r="E3" s="947"/>
      <c r="F3" s="947"/>
      <c r="G3" s="947"/>
      <c r="H3" s="947"/>
      <c r="I3" s="947"/>
      <c r="J3" s="947"/>
      <c r="K3" s="947"/>
      <c r="L3" s="947"/>
      <c r="M3" s="947"/>
      <c r="N3" s="947"/>
      <c r="O3" s="947"/>
      <c r="P3" s="947"/>
      <c r="Q3" s="104"/>
      <c r="AF3" s="573"/>
    </row>
    <row r="4" spans="1:36" hidden="1" x14ac:dyDescent="0.15">
      <c r="A4" s="104"/>
      <c r="B4" s="104"/>
      <c r="C4" s="104"/>
      <c r="D4" s="104"/>
      <c r="E4" s="104"/>
      <c r="F4" s="104"/>
      <c r="G4" s="104"/>
      <c r="H4" s="104"/>
      <c r="I4" s="104"/>
      <c r="J4" s="104"/>
      <c r="K4" s="104"/>
      <c r="L4" s="104"/>
      <c r="M4" s="104"/>
      <c r="N4" s="104"/>
      <c r="O4" s="104"/>
      <c r="P4" s="104"/>
      <c r="Q4" s="104"/>
      <c r="AF4" s="573"/>
    </row>
    <row r="5" spans="1:36" hidden="1" x14ac:dyDescent="0.15">
      <c r="A5" s="104"/>
      <c r="B5" s="104"/>
      <c r="C5" s="104"/>
      <c r="D5" s="104"/>
      <c r="E5" s="104"/>
      <c r="F5" s="104"/>
      <c r="G5" s="104"/>
      <c r="H5" s="104"/>
      <c r="I5" s="104"/>
      <c r="J5" s="104"/>
      <c r="K5" s="104"/>
      <c r="L5" s="104"/>
      <c r="M5" s="104"/>
      <c r="N5" s="104"/>
      <c r="O5" s="104"/>
      <c r="P5" s="104"/>
      <c r="Q5" s="104"/>
      <c r="R5" s="110"/>
      <c r="S5" s="592"/>
      <c r="T5" s="109"/>
      <c r="U5" s="109"/>
      <c r="V5" s="109"/>
      <c r="AF5" s="573"/>
    </row>
    <row r="6" spans="1:36" x14ac:dyDescent="0.15">
      <c r="A6" s="104"/>
      <c r="B6" s="105"/>
      <c r="C6" s="104"/>
      <c r="D6" s="104"/>
      <c r="E6" s="104"/>
      <c r="F6" s="104"/>
      <c r="G6" s="104"/>
      <c r="H6" s="104"/>
      <c r="I6" s="104"/>
      <c r="J6" s="104"/>
      <c r="K6" s="104"/>
      <c r="L6" s="104"/>
      <c r="M6" s="104"/>
      <c r="N6" s="104"/>
      <c r="O6" s="104"/>
      <c r="P6" s="104"/>
      <c r="Q6" s="104"/>
      <c r="R6" s="554" t="s">
        <v>757</v>
      </c>
      <c r="S6" s="948"/>
      <c r="T6" s="949"/>
      <c r="U6" s="950" t="s">
        <v>758</v>
      </c>
      <c r="V6" s="951"/>
      <c r="AF6" s="573"/>
    </row>
    <row r="7" spans="1:36" x14ac:dyDescent="0.15">
      <c r="A7" s="104"/>
      <c r="B7" s="105"/>
      <c r="C7" s="104"/>
      <c r="D7" s="104"/>
      <c r="E7" s="104"/>
      <c r="F7" s="104"/>
      <c r="G7" s="104"/>
      <c r="H7" s="104"/>
      <c r="I7" s="104"/>
      <c r="J7" s="104"/>
      <c r="K7" s="104"/>
      <c r="L7" s="104"/>
      <c r="M7" s="104"/>
      <c r="N7" s="104"/>
      <c r="O7" s="104"/>
      <c r="P7" s="104"/>
      <c r="Q7" s="104"/>
      <c r="R7" s="554" t="s">
        <v>759</v>
      </c>
      <c r="S7" s="948" t="s">
        <v>760</v>
      </c>
      <c r="T7" s="949"/>
      <c r="U7" s="948" t="s">
        <v>761</v>
      </c>
      <c r="V7" s="949"/>
      <c r="W7" s="579"/>
      <c r="X7" s="580"/>
      <c r="Y7" s="580"/>
      <c r="AF7" s="573"/>
    </row>
    <row r="8" spans="1:36" x14ac:dyDescent="0.15">
      <c r="A8" s="106" t="s">
        <v>153</v>
      </c>
      <c r="B8" s="107"/>
      <c r="C8" s="596" t="s">
        <v>154</v>
      </c>
      <c r="D8" s="596" t="s">
        <v>155</v>
      </c>
      <c r="E8" s="596" t="s">
        <v>155</v>
      </c>
      <c r="F8" s="596" t="s">
        <v>96</v>
      </c>
      <c r="G8" s="596" t="s">
        <v>156</v>
      </c>
      <c r="H8" s="596" t="s">
        <v>82</v>
      </c>
      <c r="I8" s="108" t="s">
        <v>157</v>
      </c>
      <c r="J8" s="108"/>
      <c r="K8" s="108"/>
      <c r="L8" s="108"/>
      <c r="M8" s="108"/>
      <c r="N8" s="108"/>
      <c r="O8" s="108"/>
      <c r="P8" s="108"/>
      <c r="Q8" s="108"/>
      <c r="R8" s="555" t="s">
        <v>761</v>
      </c>
      <c r="S8" s="952" t="s">
        <v>1050</v>
      </c>
      <c r="T8" s="953"/>
      <c r="U8" s="952" t="s">
        <v>762</v>
      </c>
      <c r="V8" s="953"/>
      <c r="W8" s="581"/>
      <c r="X8" s="582"/>
      <c r="Y8" s="580"/>
      <c r="Z8" s="574" t="s">
        <v>760</v>
      </c>
      <c r="AF8" s="573"/>
    </row>
    <row r="9" spans="1:36" x14ac:dyDescent="0.15">
      <c r="A9" s="597" t="s">
        <v>195</v>
      </c>
      <c r="B9" s="598"/>
      <c r="C9" s="598"/>
      <c r="D9" s="598"/>
      <c r="E9" s="598"/>
      <c r="F9" s="598"/>
      <c r="G9" s="598"/>
      <c r="H9" s="598"/>
      <c r="I9" s="933" t="s">
        <v>1051</v>
      </c>
      <c r="J9" s="933"/>
      <c r="K9" s="933"/>
      <c r="L9" s="933"/>
      <c r="M9" s="933"/>
      <c r="N9" s="933"/>
      <c r="O9" s="598"/>
      <c r="P9" s="598"/>
      <c r="Q9" s="599"/>
      <c r="R9" s="557"/>
      <c r="S9" s="594"/>
      <c r="T9" s="558"/>
      <c r="U9" s="559"/>
      <c r="V9" s="560"/>
      <c r="Z9" s="574" t="s">
        <v>1050</v>
      </c>
      <c r="AF9" s="573"/>
    </row>
    <row r="10" spans="1:36" s="103" customFormat="1" ht="19" customHeight="1" x14ac:dyDescent="0.15">
      <c r="A10" s="600">
        <v>1</v>
      </c>
      <c r="B10" s="111" t="s">
        <v>85</v>
      </c>
      <c r="C10" s="112" t="s">
        <v>160</v>
      </c>
      <c r="D10" s="112"/>
      <c r="E10" s="113"/>
      <c r="F10" s="113"/>
      <c r="G10" s="113"/>
      <c r="H10" s="112"/>
      <c r="I10" s="925" t="s">
        <v>1052</v>
      </c>
      <c r="J10" s="934"/>
      <c r="K10" s="934"/>
      <c r="L10" s="934"/>
      <c r="M10" s="934"/>
      <c r="N10" s="934"/>
      <c r="O10" s="934"/>
      <c r="P10" s="934"/>
      <c r="Q10" s="935"/>
      <c r="R10" s="588">
        <v>1</v>
      </c>
      <c r="S10" s="595"/>
      <c r="T10" s="586"/>
      <c r="U10" s="922">
        <v>0</v>
      </c>
      <c r="V10" s="923"/>
      <c r="W10" s="573"/>
      <c r="X10" s="574" t="s">
        <v>66</v>
      </c>
      <c r="Y10" s="574"/>
      <c r="Z10" s="583"/>
      <c r="AA10" s="583"/>
      <c r="AB10" s="574"/>
      <c r="AC10" s="574"/>
      <c r="AD10" s="574"/>
      <c r="AE10" s="574"/>
      <c r="AF10" s="574"/>
      <c r="AG10" s="574"/>
      <c r="AH10" s="574"/>
      <c r="AI10" s="574"/>
      <c r="AJ10" s="574"/>
    </row>
    <row r="11" spans="1:36" s="103" customFormat="1" ht="19" customHeight="1" x14ac:dyDescent="0.15">
      <c r="A11" s="600">
        <v>2</v>
      </c>
      <c r="B11" s="111" t="s">
        <v>85</v>
      </c>
      <c r="C11" s="112" t="s">
        <v>160</v>
      </c>
      <c r="D11" s="112"/>
      <c r="E11" s="113"/>
      <c r="F11" s="113"/>
      <c r="G11" s="113"/>
      <c r="H11" s="112"/>
      <c r="I11" s="925" t="s">
        <v>1053</v>
      </c>
      <c r="J11" s="934"/>
      <c r="K11" s="934"/>
      <c r="L11" s="934"/>
      <c r="M11" s="934"/>
      <c r="N11" s="934"/>
      <c r="O11" s="934"/>
      <c r="P11" s="934"/>
      <c r="Q11" s="935"/>
      <c r="R11" s="588">
        <v>1</v>
      </c>
      <c r="S11" s="595"/>
      <c r="T11" s="586"/>
      <c r="U11" s="922">
        <v>0</v>
      </c>
      <c r="V11" s="923"/>
      <c r="W11" s="573"/>
      <c r="X11" s="574" t="s">
        <v>66</v>
      </c>
      <c r="Y11" s="574"/>
      <c r="Z11" s="583"/>
      <c r="AA11" s="583"/>
      <c r="AB11" s="574"/>
      <c r="AC11" s="574"/>
      <c r="AD11" s="574"/>
      <c r="AE11" s="574"/>
      <c r="AF11" s="574"/>
      <c r="AG11" s="574"/>
      <c r="AH11" s="574"/>
      <c r="AI11" s="574"/>
      <c r="AJ11" s="574"/>
    </row>
    <row r="12" spans="1:36" s="103" customFormat="1" ht="19" customHeight="1" x14ac:dyDescent="0.15">
      <c r="A12" s="600">
        <v>3</v>
      </c>
      <c r="B12" s="113" t="s">
        <v>85</v>
      </c>
      <c r="C12" s="112" t="s">
        <v>160</v>
      </c>
      <c r="D12" s="112"/>
      <c r="E12" s="112" t="s">
        <v>160</v>
      </c>
      <c r="F12" s="112"/>
      <c r="G12" s="113"/>
      <c r="H12" s="112"/>
      <c r="I12" s="925" t="s">
        <v>1054</v>
      </c>
      <c r="J12" s="926"/>
      <c r="K12" s="926"/>
      <c r="L12" s="926"/>
      <c r="M12" s="926"/>
      <c r="N12" s="926"/>
      <c r="O12" s="926"/>
      <c r="P12" s="926"/>
      <c r="Q12" s="927"/>
      <c r="R12" s="588">
        <v>1</v>
      </c>
      <c r="S12" s="595"/>
      <c r="T12" s="587"/>
      <c r="U12" s="922">
        <v>0</v>
      </c>
      <c r="V12" s="923"/>
      <c r="W12" s="573"/>
      <c r="X12" s="574"/>
      <c r="Y12" s="574"/>
      <c r="Z12" s="583"/>
      <c r="AA12" s="583"/>
      <c r="AB12" s="574"/>
      <c r="AC12" s="574"/>
      <c r="AD12" s="574"/>
      <c r="AE12" s="574"/>
      <c r="AF12" s="574"/>
      <c r="AG12" s="574"/>
      <c r="AH12" s="574"/>
      <c r="AI12" s="574"/>
      <c r="AJ12" s="574"/>
    </row>
    <row r="13" spans="1:36" s="103" customFormat="1" ht="19" customHeight="1" x14ac:dyDescent="0.15">
      <c r="A13" s="600">
        <v>4</v>
      </c>
      <c r="B13" s="113" t="s">
        <v>85</v>
      </c>
      <c r="C13" s="112"/>
      <c r="D13" s="112"/>
      <c r="E13" s="112" t="s">
        <v>160</v>
      </c>
      <c r="F13" s="112"/>
      <c r="G13" s="113"/>
      <c r="H13" s="112"/>
      <c r="I13" s="925" t="s">
        <v>1055</v>
      </c>
      <c r="J13" s="926"/>
      <c r="K13" s="926"/>
      <c r="L13" s="926"/>
      <c r="M13" s="926"/>
      <c r="N13" s="926"/>
      <c r="O13" s="926"/>
      <c r="P13" s="926"/>
      <c r="Q13" s="927"/>
      <c r="R13" s="588">
        <v>1</v>
      </c>
      <c r="S13" s="595"/>
      <c r="T13" s="587"/>
      <c r="U13" s="922">
        <v>0</v>
      </c>
      <c r="V13" s="923"/>
      <c r="W13" s="573"/>
      <c r="X13" s="574"/>
      <c r="Y13" s="574"/>
      <c r="Z13" s="583"/>
      <c r="AA13" s="583"/>
      <c r="AB13" s="574"/>
      <c r="AC13" s="574"/>
      <c r="AD13" s="574"/>
      <c r="AE13" s="574"/>
      <c r="AF13" s="574"/>
      <c r="AG13" s="574"/>
      <c r="AH13" s="574"/>
      <c r="AI13" s="574"/>
      <c r="AJ13" s="574"/>
    </row>
    <row r="14" spans="1:36" s="103" customFormat="1" ht="19" customHeight="1" x14ac:dyDescent="0.15">
      <c r="A14" s="600">
        <v>5</v>
      </c>
      <c r="B14" s="113" t="s">
        <v>85</v>
      </c>
      <c r="C14" s="112"/>
      <c r="D14" s="112" t="s">
        <v>160</v>
      </c>
      <c r="E14" s="112" t="s">
        <v>160</v>
      </c>
      <c r="F14" s="112"/>
      <c r="G14" s="113"/>
      <c r="H14" s="112"/>
      <c r="I14" s="925" t="s">
        <v>1056</v>
      </c>
      <c r="J14" s="926"/>
      <c r="K14" s="926"/>
      <c r="L14" s="926"/>
      <c r="M14" s="926"/>
      <c r="N14" s="926"/>
      <c r="O14" s="926"/>
      <c r="P14" s="926"/>
      <c r="Q14" s="927"/>
      <c r="R14" s="588">
        <v>1</v>
      </c>
      <c r="S14" s="595"/>
      <c r="T14" s="587"/>
      <c r="U14" s="922">
        <v>0</v>
      </c>
      <c r="V14" s="923"/>
      <c r="W14" s="573"/>
      <c r="X14" s="574"/>
      <c r="Y14" s="574"/>
      <c r="Z14" s="583"/>
      <c r="AA14" s="583"/>
      <c r="AB14" s="574"/>
      <c r="AC14" s="574"/>
      <c r="AD14" s="574"/>
      <c r="AE14" s="574"/>
      <c r="AF14" s="574"/>
      <c r="AG14" s="574"/>
      <c r="AH14" s="574"/>
      <c r="AI14" s="574"/>
      <c r="AJ14" s="574"/>
    </row>
    <row r="15" spans="1:36" s="103" customFormat="1" ht="19" customHeight="1" x14ac:dyDescent="0.15">
      <c r="A15" s="600">
        <v>6</v>
      </c>
      <c r="B15" s="111" t="s">
        <v>85</v>
      </c>
      <c r="C15" s="112" t="s">
        <v>160</v>
      </c>
      <c r="D15" s="112"/>
      <c r="E15" s="113"/>
      <c r="F15" s="113"/>
      <c r="G15" s="113"/>
      <c r="H15" s="112"/>
      <c r="I15" s="925" t="s">
        <v>1057</v>
      </c>
      <c r="J15" s="934"/>
      <c r="K15" s="934"/>
      <c r="L15" s="934"/>
      <c r="M15" s="934"/>
      <c r="N15" s="934"/>
      <c r="O15" s="934"/>
      <c r="P15" s="934"/>
      <c r="Q15" s="935"/>
      <c r="R15" s="588">
        <v>1</v>
      </c>
      <c r="S15" s="595"/>
      <c r="T15" s="587"/>
      <c r="U15" s="922">
        <v>0</v>
      </c>
      <c r="V15" s="923"/>
      <c r="W15" s="573"/>
      <c r="X15" s="574"/>
      <c r="Y15" s="574"/>
      <c r="Z15" s="583"/>
      <c r="AA15" s="583"/>
      <c r="AB15" s="574"/>
      <c r="AC15" s="574"/>
      <c r="AD15" s="574"/>
      <c r="AE15" s="574"/>
      <c r="AF15" s="574"/>
      <c r="AG15" s="574"/>
      <c r="AH15" s="574"/>
      <c r="AI15" s="574"/>
      <c r="AJ15" s="574"/>
    </row>
    <row r="16" spans="1:36" s="103" customFormat="1" ht="19" customHeight="1" x14ac:dyDescent="0.15">
      <c r="A16" s="600">
        <v>7</v>
      </c>
      <c r="B16" s="111" t="s">
        <v>85</v>
      </c>
      <c r="C16" s="112" t="s">
        <v>160</v>
      </c>
      <c r="D16" s="112"/>
      <c r="E16" s="113"/>
      <c r="F16" s="113"/>
      <c r="G16" s="113"/>
      <c r="H16" s="112"/>
      <c r="I16" s="925" t="s">
        <v>1058</v>
      </c>
      <c r="J16" s="934"/>
      <c r="K16" s="934"/>
      <c r="L16" s="934"/>
      <c r="M16" s="934"/>
      <c r="N16" s="934"/>
      <c r="O16" s="934"/>
      <c r="P16" s="934"/>
      <c r="Q16" s="935"/>
      <c r="R16" s="588">
        <v>1</v>
      </c>
      <c r="S16" s="595"/>
      <c r="T16" s="587"/>
      <c r="U16" s="922">
        <v>0</v>
      </c>
      <c r="V16" s="923"/>
      <c r="W16" s="573"/>
      <c r="X16" s="574"/>
      <c r="Y16" s="574"/>
      <c r="Z16" s="583"/>
      <c r="AA16" s="583"/>
      <c r="AB16" s="574"/>
      <c r="AC16" s="574"/>
      <c r="AD16" s="574"/>
      <c r="AE16" s="574"/>
      <c r="AF16" s="574"/>
      <c r="AG16" s="574"/>
      <c r="AH16" s="574"/>
      <c r="AI16" s="574"/>
      <c r="AJ16" s="574"/>
    </row>
    <row r="17" spans="1:36" s="103" customFormat="1" ht="19" customHeight="1" x14ac:dyDescent="0.15">
      <c r="A17" s="600">
        <v>8</v>
      </c>
      <c r="B17" s="113" t="s">
        <v>85</v>
      </c>
      <c r="C17" s="112" t="s">
        <v>160</v>
      </c>
      <c r="D17" s="112"/>
      <c r="E17" s="112" t="s">
        <v>160</v>
      </c>
      <c r="F17" s="112"/>
      <c r="G17" s="113"/>
      <c r="H17" s="112"/>
      <c r="I17" s="925" t="s">
        <v>1059</v>
      </c>
      <c r="J17" s="926"/>
      <c r="K17" s="926"/>
      <c r="L17" s="926"/>
      <c r="M17" s="926"/>
      <c r="N17" s="926"/>
      <c r="O17" s="926"/>
      <c r="P17" s="926"/>
      <c r="Q17" s="927"/>
      <c r="R17" s="588">
        <v>1</v>
      </c>
      <c r="S17" s="595"/>
      <c r="T17" s="587"/>
      <c r="U17" s="922">
        <v>0</v>
      </c>
      <c r="V17" s="923"/>
      <c r="W17" s="573"/>
      <c r="X17" s="574"/>
      <c r="Y17" s="574"/>
      <c r="Z17" s="583"/>
      <c r="AA17" s="583"/>
      <c r="AB17" s="574"/>
      <c r="AC17" s="574"/>
      <c r="AD17" s="574"/>
      <c r="AE17" s="574"/>
      <c r="AF17" s="574"/>
      <c r="AG17" s="574"/>
      <c r="AH17" s="574"/>
      <c r="AI17" s="574"/>
      <c r="AJ17" s="574"/>
    </row>
    <row r="18" spans="1:36" s="103" customFormat="1" ht="19" customHeight="1" x14ac:dyDescent="0.15">
      <c r="A18" s="600">
        <v>9</v>
      </c>
      <c r="B18" s="113" t="s">
        <v>85</v>
      </c>
      <c r="C18" s="112"/>
      <c r="D18" s="112"/>
      <c r="E18" s="112" t="s">
        <v>160</v>
      </c>
      <c r="F18" s="112"/>
      <c r="G18" s="113"/>
      <c r="H18" s="112"/>
      <c r="I18" s="925" t="s">
        <v>1060</v>
      </c>
      <c r="J18" s="926"/>
      <c r="K18" s="926"/>
      <c r="L18" s="926"/>
      <c r="M18" s="926"/>
      <c r="N18" s="926"/>
      <c r="O18" s="926"/>
      <c r="P18" s="926"/>
      <c r="Q18" s="927"/>
      <c r="R18" s="588">
        <v>1</v>
      </c>
      <c r="S18" s="595"/>
      <c r="T18" s="587"/>
      <c r="U18" s="922">
        <v>0</v>
      </c>
      <c r="V18" s="923"/>
      <c r="W18" s="573"/>
      <c r="X18" s="574"/>
      <c r="Y18" s="574"/>
      <c r="Z18" s="583"/>
      <c r="AA18" s="583"/>
      <c r="AB18" s="574"/>
      <c r="AC18" s="574"/>
      <c r="AD18" s="574"/>
      <c r="AE18" s="574"/>
      <c r="AF18" s="574"/>
      <c r="AG18" s="574"/>
      <c r="AH18" s="574"/>
      <c r="AI18" s="574"/>
      <c r="AJ18" s="574"/>
    </row>
    <row r="19" spans="1:36" s="103" customFormat="1" ht="19" customHeight="1" x14ac:dyDescent="0.15">
      <c r="A19" s="601">
        <v>10</v>
      </c>
      <c r="B19" s="113" t="s">
        <v>85</v>
      </c>
      <c r="C19" s="112"/>
      <c r="D19" s="112" t="s">
        <v>160</v>
      </c>
      <c r="E19" s="112" t="s">
        <v>160</v>
      </c>
      <c r="F19" s="112"/>
      <c r="G19" s="113"/>
      <c r="H19" s="112"/>
      <c r="I19" s="928" t="s">
        <v>1061</v>
      </c>
      <c r="J19" s="929"/>
      <c r="K19" s="929"/>
      <c r="L19" s="929"/>
      <c r="M19" s="929"/>
      <c r="N19" s="929"/>
      <c r="O19" s="929"/>
      <c r="P19" s="929"/>
      <c r="Q19" s="930"/>
      <c r="R19" s="588">
        <v>1</v>
      </c>
      <c r="S19" s="595"/>
      <c r="T19" s="587"/>
      <c r="U19" s="922">
        <v>0</v>
      </c>
      <c r="V19" s="923"/>
      <c r="W19" s="573"/>
      <c r="X19" s="574"/>
      <c r="Y19" s="574"/>
      <c r="Z19" s="583"/>
      <c r="AA19" s="583"/>
      <c r="AB19" s="574"/>
      <c r="AC19" s="574"/>
      <c r="AD19" s="574"/>
      <c r="AE19" s="574"/>
      <c r="AF19" s="574"/>
      <c r="AG19" s="574"/>
      <c r="AH19" s="574"/>
      <c r="AI19" s="574"/>
      <c r="AJ19" s="574"/>
    </row>
    <row r="20" spans="1:36" s="103" customFormat="1" x14ac:dyDescent="0.15">
      <c r="A20" s="597" t="s">
        <v>1062</v>
      </c>
      <c r="B20" s="598"/>
      <c r="C20" s="598"/>
      <c r="D20" s="598"/>
      <c r="E20" s="598"/>
      <c r="F20" s="114"/>
      <c r="G20" s="598"/>
      <c r="H20" s="598"/>
      <c r="I20" s="933" t="s">
        <v>1063</v>
      </c>
      <c r="J20" s="933"/>
      <c r="K20" s="933"/>
      <c r="L20" s="933"/>
      <c r="M20" s="933"/>
      <c r="N20" s="933"/>
      <c r="O20" s="933"/>
      <c r="P20" s="933"/>
      <c r="Q20" s="954"/>
      <c r="R20" s="589"/>
      <c r="S20" s="602"/>
      <c r="T20" s="115"/>
      <c r="U20" s="561"/>
      <c r="V20" s="115"/>
      <c r="W20" s="573"/>
      <c r="X20" s="574"/>
      <c r="Y20" s="574"/>
      <c r="Z20" s="574"/>
      <c r="AA20" s="583"/>
      <c r="AB20" s="574"/>
      <c r="AC20" s="574"/>
      <c r="AD20" s="574"/>
      <c r="AE20" s="574"/>
      <c r="AF20" s="574"/>
      <c r="AG20" s="574"/>
      <c r="AH20" s="574"/>
      <c r="AI20" s="574"/>
      <c r="AJ20" s="574"/>
    </row>
    <row r="21" spans="1:36" s="103" customFormat="1" ht="19" customHeight="1" x14ac:dyDescent="0.15">
      <c r="A21" s="600">
        <v>1</v>
      </c>
      <c r="B21" s="113" t="s">
        <v>85</v>
      </c>
      <c r="C21" s="112" t="s">
        <v>160</v>
      </c>
      <c r="D21" s="112"/>
      <c r="E21" s="112" t="s">
        <v>160</v>
      </c>
      <c r="F21" s="112"/>
      <c r="G21" s="113"/>
      <c r="H21" s="112"/>
      <c r="I21" s="925" t="s">
        <v>1064</v>
      </c>
      <c r="J21" s="926"/>
      <c r="K21" s="926"/>
      <c r="L21" s="926"/>
      <c r="M21" s="926"/>
      <c r="N21" s="926"/>
      <c r="O21" s="926"/>
      <c r="P21" s="926"/>
      <c r="Q21" s="927"/>
      <c r="R21" s="590">
        <v>1</v>
      </c>
      <c r="S21" s="595"/>
      <c r="T21" s="587"/>
      <c r="U21" s="922">
        <v>0</v>
      </c>
      <c r="V21" s="923"/>
      <c r="W21" s="573"/>
      <c r="X21" s="574"/>
      <c r="Y21" s="574"/>
      <c r="Z21" s="583"/>
      <c r="AA21" s="583"/>
      <c r="AB21" s="574"/>
      <c r="AC21" s="574"/>
      <c r="AD21" s="574"/>
      <c r="AE21" s="574"/>
      <c r="AF21" s="574"/>
      <c r="AG21" s="574"/>
      <c r="AH21" s="574"/>
      <c r="AI21" s="574"/>
      <c r="AJ21" s="574"/>
    </row>
    <row r="22" spans="1:36" s="103" customFormat="1" ht="19" customHeight="1" x14ac:dyDescent="0.15">
      <c r="A22" s="600">
        <v>2</v>
      </c>
      <c r="B22" s="113" t="s">
        <v>85</v>
      </c>
      <c r="C22" s="112"/>
      <c r="D22" s="112"/>
      <c r="E22" s="112" t="s">
        <v>160</v>
      </c>
      <c r="F22" s="112"/>
      <c r="G22" s="113"/>
      <c r="H22" s="112"/>
      <c r="I22" s="925" t="s">
        <v>1065</v>
      </c>
      <c r="J22" s="926"/>
      <c r="K22" s="926"/>
      <c r="L22" s="926"/>
      <c r="M22" s="926"/>
      <c r="N22" s="926"/>
      <c r="O22" s="926"/>
      <c r="P22" s="926"/>
      <c r="Q22" s="927"/>
      <c r="R22" s="590">
        <v>1</v>
      </c>
      <c r="S22" s="595"/>
      <c r="T22" s="587"/>
      <c r="U22" s="922">
        <v>0</v>
      </c>
      <c r="V22" s="923"/>
      <c r="W22" s="573"/>
      <c r="X22" s="574"/>
      <c r="Y22" s="574"/>
      <c r="Z22" s="583"/>
      <c r="AA22" s="583"/>
      <c r="AB22" s="574"/>
      <c r="AC22" s="574"/>
      <c r="AD22" s="574"/>
      <c r="AE22" s="574"/>
      <c r="AF22" s="574"/>
      <c r="AG22" s="574"/>
      <c r="AH22" s="574"/>
      <c r="AI22" s="574"/>
      <c r="AJ22" s="574"/>
    </row>
    <row r="23" spans="1:36" s="103" customFormat="1" ht="19" customHeight="1" x14ac:dyDescent="0.15">
      <c r="A23" s="600">
        <v>3</v>
      </c>
      <c r="B23" s="113" t="s">
        <v>85</v>
      </c>
      <c r="C23" s="112"/>
      <c r="D23" s="112" t="s">
        <v>160</v>
      </c>
      <c r="E23" s="112" t="s">
        <v>160</v>
      </c>
      <c r="F23" s="112"/>
      <c r="G23" s="113"/>
      <c r="H23" s="112"/>
      <c r="I23" s="925" t="s">
        <v>1066</v>
      </c>
      <c r="J23" s="926"/>
      <c r="K23" s="926"/>
      <c r="L23" s="926"/>
      <c r="M23" s="926"/>
      <c r="N23" s="926"/>
      <c r="O23" s="926"/>
      <c r="P23" s="926"/>
      <c r="Q23" s="927"/>
      <c r="R23" s="590">
        <v>1</v>
      </c>
      <c r="S23" s="595"/>
      <c r="T23" s="587"/>
      <c r="U23" s="922">
        <v>0</v>
      </c>
      <c r="V23" s="923"/>
      <c r="W23" s="573"/>
      <c r="X23" s="574"/>
      <c r="Y23" s="574"/>
      <c r="Z23" s="583"/>
      <c r="AA23" s="583"/>
      <c r="AB23" s="574"/>
      <c r="AC23" s="574"/>
      <c r="AD23" s="574"/>
      <c r="AE23" s="574"/>
      <c r="AF23" s="574"/>
      <c r="AG23" s="574"/>
      <c r="AH23" s="574"/>
      <c r="AI23" s="574"/>
      <c r="AJ23" s="574"/>
    </row>
    <row r="24" spans="1:36" s="103" customFormat="1" ht="19" customHeight="1" x14ac:dyDescent="0.15">
      <c r="A24" s="600">
        <v>4</v>
      </c>
      <c r="B24" s="113" t="s">
        <v>85</v>
      </c>
      <c r="C24" s="112" t="s">
        <v>160</v>
      </c>
      <c r="D24" s="112"/>
      <c r="E24" s="112" t="s">
        <v>160</v>
      </c>
      <c r="F24" s="112"/>
      <c r="G24" s="113"/>
      <c r="H24" s="112"/>
      <c r="I24" s="925" t="s">
        <v>1067</v>
      </c>
      <c r="J24" s="926"/>
      <c r="K24" s="926"/>
      <c r="L24" s="926"/>
      <c r="M24" s="926"/>
      <c r="N24" s="926"/>
      <c r="O24" s="926"/>
      <c r="P24" s="926"/>
      <c r="Q24" s="927"/>
      <c r="R24" s="590">
        <v>1</v>
      </c>
      <c r="S24" s="595"/>
      <c r="T24" s="587"/>
      <c r="U24" s="922">
        <v>0</v>
      </c>
      <c r="V24" s="923"/>
      <c r="W24" s="573"/>
      <c r="X24" s="574"/>
      <c r="Y24" s="574"/>
      <c r="Z24" s="583"/>
      <c r="AA24" s="583"/>
      <c r="AB24" s="574"/>
      <c r="AC24" s="574"/>
      <c r="AD24" s="574"/>
      <c r="AE24" s="574"/>
      <c r="AF24" s="574"/>
      <c r="AG24" s="574"/>
      <c r="AH24" s="574"/>
      <c r="AI24" s="574"/>
      <c r="AJ24" s="574"/>
    </row>
    <row r="25" spans="1:36" s="103" customFormat="1" ht="19" customHeight="1" x14ac:dyDescent="0.15">
      <c r="A25" s="600">
        <v>5</v>
      </c>
      <c r="B25" s="113" t="s">
        <v>85</v>
      </c>
      <c r="C25" s="112"/>
      <c r="D25" s="112"/>
      <c r="E25" s="112" t="s">
        <v>160</v>
      </c>
      <c r="F25" s="112"/>
      <c r="G25" s="113"/>
      <c r="H25" s="112"/>
      <c r="I25" s="925" t="s">
        <v>1068</v>
      </c>
      <c r="J25" s="926"/>
      <c r="K25" s="926"/>
      <c r="L25" s="926"/>
      <c r="M25" s="926"/>
      <c r="N25" s="926"/>
      <c r="O25" s="926"/>
      <c r="P25" s="926"/>
      <c r="Q25" s="927"/>
      <c r="R25" s="590">
        <v>1</v>
      </c>
      <c r="S25" s="595"/>
      <c r="T25" s="587"/>
      <c r="U25" s="922">
        <v>0</v>
      </c>
      <c r="V25" s="923"/>
      <c r="W25" s="573"/>
      <c r="X25" s="574"/>
      <c r="Y25" s="574"/>
      <c r="Z25" s="583"/>
      <c r="AA25" s="583"/>
      <c r="AB25" s="574"/>
      <c r="AC25" s="574"/>
      <c r="AD25" s="574"/>
      <c r="AE25" s="574"/>
      <c r="AF25" s="574"/>
      <c r="AG25" s="574"/>
      <c r="AH25" s="574"/>
      <c r="AI25" s="574"/>
      <c r="AJ25" s="574"/>
    </row>
    <row r="26" spans="1:36" s="103" customFormat="1" ht="19" customHeight="1" x14ac:dyDescent="0.15">
      <c r="A26" s="601">
        <v>6</v>
      </c>
      <c r="B26" s="113" t="s">
        <v>85</v>
      </c>
      <c r="C26" s="112"/>
      <c r="D26" s="112" t="s">
        <v>160</v>
      </c>
      <c r="E26" s="112" t="s">
        <v>160</v>
      </c>
      <c r="F26" s="112"/>
      <c r="G26" s="113"/>
      <c r="H26" s="112"/>
      <c r="I26" s="928" t="s">
        <v>1069</v>
      </c>
      <c r="J26" s="929"/>
      <c r="K26" s="929"/>
      <c r="L26" s="929"/>
      <c r="M26" s="929"/>
      <c r="N26" s="929"/>
      <c r="O26" s="929"/>
      <c r="P26" s="929"/>
      <c r="Q26" s="930"/>
      <c r="R26" s="590">
        <v>1</v>
      </c>
      <c r="S26" s="595"/>
      <c r="T26" s="587"/>
      <c r="U26" s="922">
        <v>0</v>
      </c>
      <c r="V26" s="923"/>
      <c r="W26" s="573"/>
      <c r="X26" s="574"/>
      <c r="Y26" s="574"/>
      <c r="Z26" s="583"/>
      <c r="AA26" s="583"/>
      <c r="AB26" s="574"/>
      <c r="AC26" s="574"/>
      <c r="AD26" s="574"/>
      <c r="AE26" s="574"/>
      <c r="AF26" s="574"/>
      <c r="AG26" s="574"/>
      <c r="AH26" s="574"/>
      <c r="AI26" s="574"/>
      <c r="AJ26" s="574"/>
    </row>
    <row r="27" spans="1:36" s="103" customFormat="1" ht="12.75" customHeight="1" x14ac:dyDescent="0.15">
      <c r="A27" s="597" t="s">
        <v>1070</v>
      </c>
      <c r="B27" s="598"/>
      <c r="C27" s="598"/>
      <c r="D27" s="598"/>
      <c r="E27" s="598"/>
      <c r="F27" s="598"/>
      <c r="G27" s="598"/>
      <c r="H27" s="598"/>
      <c r="I27" s="933" t="s">
        <v>1071</v>
      </c>
      <c r="J27" s="933"/>
      <c r="K27" s="933"/>
      <c r="L27" s="933"/>
      <c r="M27" s="933"/>
      <c r="N27" s="933"/>
      <c r="O27" s="598"/>
      <c r="P27" s="598"/>
      <c r="Q27" s="599"/>
      <c r="R27" s="591"/>
      <c r="S27" s="602"/>
      <c r="T27" s="561"/>
      <c r="U27" s="562"/>
      <c r="V27" s="115"/>
      <c r="W27" s="584"/>
      <c r="X27" s="574"/>
      <c r="Y27" s="574"/>
      <c r="Z27" s="574"/>
      <c r="AA27" s="583"/>
      <c r="AB27" s="574"/>
      <c r="AC27" s="574"/>
      <c r="AD27" s="574"/>
      <c r="AE27" s="574"/>
      <c r="AF27" s="574"/>
      <c r="AG27" s="574"/>
      <c r="AH27" s="574"/>
      <c r="AI27" s="574"/>
      <c r="AJ27" s="574"/>
    </row>
    <row r="28" spans="1:36" s="103" customFormat="1" ht="19" customHeight="1" x14ac:dyDescent="0.15">
      <c r="A28" s="600">
        <v>1</v>
      </c>
      <c r="B28" s="113" t="s">
        <v>85</v>
      </c>
      <c r="C28" s="113"/>
      <c r="D28" s="112" t="s">
        <v>160</v>
      </c>
      <c r="E28" s="113"/>
      <c r="F28" s="113"/>
      <c r="G28" s="112"/>
      <c r="H28" s="113"/>
      <c r="I28" s="925" t="s">
        <v>1072</v>
      </c>
      <c r="J28" s="926"/>
      <c r="K28" s="926"/>
      <c r="L28" s="926"/>
      <c r="M28" s="926"/>
      <c r="N28" s="926"/>
      <c r="O28" s="926"/>
      <c r="P28" s="926"/>
      <c r="Q28" s="927"/>
      <c r="R28" s="590">
        <v>1</v>
      </c>
      <c r="S28" s="595"/>
      <c r="T28" s="587"/>
      <c r="U28" s="922">
        <v>0</v>
      </c>
      <c r="V28" s="923"/>
      <c r="W28" s="573"/>
      <c r="X28" s="574"/>
      <c r="Y28" s="574"/>
      <c r="Z28" s="583"/>
      <c r="AA28" s="583"/>
      <c r="AB28" s="574"/>
      <c r="AC28" s="574"/>
      <c r="AD28" s="574"/>
      <c r="AE28" s="574"/>
      <c r="AF28" s="574"/>
      <c r="AG28" s="574"/>
      <c r="AH28" s="574"/>
      <c r="AI28" s="574"/>
      <c r="AJ28" s="574"/>
    </row>
    <row r="29" spans="1:36" s="103" customFormat="1" ht="19" customHeight="1" x14ac:dyDescent="0.15">
      <c r="A29" s="600">
        <v>2</v>
      </c>
      <c r="B29" s="113" t="s">
        <v>85</v>
      </c>
      <c r="C29" s="112" t="s">
        <v>160</v>
      </c>
      <c r="D29" s="112"/>
      <c r="E29" s="112" t="s">
        <v>160</v>
      </c>
      <c r="F29" s="112"/>
      <c r="G29" s="113"/>
      <c r="H29" s="112"/>
      <c r="I29" s="925" t="s">
        <v>1073</v>
      </c>
      <c r="J29" s="926"/>
      <c r="K29" s="926"/>
      <c r="L29" s="926"/>
      <c r="M29" s="926"/>
      <c r="N29" s="926"/>
      <c r="O29" s="926"/>
      <c r="P29" s="926"/>
      <c r="Q29" s="927"/>
      <c r="R29" s="590">
        <v>1</v>
      </c>
      <c r="S29" s="595"/>
      <c r="T29" s="587"/>
      <c r="U29" s="922">
        <v>0</v>
      </c>
      <c r="V29" s="923"/>
      <c r="W29" s="573"/>
      <c r="X29" s="574"/>
      <c r="Y29" s="574"/>
      <c r="Z29" s="583"/>
      <c r="AA29" s="583"/>
      <c r="AB29" s="574"/>
      <c r="AC29" s="574"/>
      <c r="AD29" s="574"/>
      <c r="AE29" s="574"/>
      <c r="AF29" s="574"/>
      <c r="AG29" s="574"/>
      <c r="AH29" s="574"/>
      <c r="AI29" s="574"/>
      <c r="AJ29" s="574"/>
    </row>
    <row r="30" spans="1:36" s="103" customFormat="1" ht="19" customHeight="1" x14ac:dyDescent="0.15">
      <c r="A30" s="600">
        <v>3</v>
      </c>
      <c r="B30" s="113" t="s">
        <v>85</v>
      </c>
      <c r="C30" s="112"/>
      <c r="D30" s="112"/>
      <c r="E30" s="112" t="s">
        <v>160</v>
      </c>
      <c r="F30" s="112"/>
      <c r="G30" s="113"/>
      <c r="H30" s="112"/>
      <c r="I30" s="925" t="s">
        <v>1074</v>
      </c>
      <c r="J30" s="926"/>
      <c r="K30" s="926"/>
      <c r="L30" s="926"/>
      <c r="M30" s="926"/>
      <c r="N30" s="926"/>
      <c r="O30" s="926"/>
      <c r="P30" s="926"/>
      <c r="Q30" s="927"/>
      <c r="R30" s="590">
        <v>1</v>
      </c>
      <c r="S30" s="595"/>
      <c r="T30" s="587"/>
      <c r="U30" s="922">
        <v>0</v>
      </c>
      <c r="V30" s="923"/>
      <c r="W30" s="573"/>
      <c r="X30" s="574"/>
      <c r="Y30" s="574"/>
      <c r="Z30" s="583"/>
      <c r="AA30" s="583"/>
      <c r="AB30" s="574"/>
      <c r="AC30" s="574"/>
      <c r="AD30" s="574"/>
      <c r="AE30" s="574"/>
      <c r="AF30" s="574"/>
      <c r="AG30" s="574"/>
      <c r="AH30" s="574"/>
      <c r="AI30" s="574"/>
      <c r="AJ30" s="574"/>
    </row>
    <row r="31" spans="1:36" s="103" customFormat="1" ht="19" customHeight="1" x14ac:dyDescent="0.15">
      <c r="A31" s="601">
        <v>4</v>
      </c>
      <c r="B31" s="113" t="s">
        <v>85</v>
      </c>
      <c r="C31" s="112"/>
      <c r="D31" s="112" t="s">
        <v>160</v>
      </c>
      <c r="E31" s="112" t="s">
        <v>160</v>
      </c>
      <c r="F31" s="112"/>
      <c r="G31" s="113"/>
      <c r="H31" s="112"/>
      <c r="I31" s="928" t="s">
        <v>1075</v>
      </c>
      <c r="J31" s="929"/>
      <c r="K31" s="929"/>
      <c r="L31" s="929"/>
      <c r="M31" s="929"/>
      <c r="N31" s="929"/>
      <c r="O31" s="929"/>
      <c r="P31" s="929"/>
      <c r="Q31" s="930"/>
      <c r="R31" s="590">
        <v>1</v>
      </c>
      <c r="S31" s="595"/>
      <c r="T31" s="587"/>
      <c r="U31" s="922">
        <v>0</v>
      </c>
      <c r="V31" s="923"/>
      <c r="W31" s="573"/>
      <c r="X31" s="574"/>
      <c r="Y31" s="574"/>
      <c r="Z31" s="583"/>
      <c r="AA31" s="583"/>
      <c r="AB31" s="574"/>
      <c r="AC31" s="574"/>
      <c r="AD31" s="574"/>
      <c r="AE31" s="574"/>
      <c r="AF31" s="574"/>
      <c r="AG31" s="574"/>
      <c r="AH31" s="574"/>
      <c r="AI31" s="574"/>
      <c r="AJ31" s="574"/>
    </row>
    <row r="32" spans="1:36" s="103" customFormat="1" ht="12.75" customHeight="1" x14ac:dyDescent="0.15">
      <c r="A32" s="597" t="s">
        <v>1076</v>
      </c>
      <c r="B32" s="598"/>
      <c r="C32" s="598"/>
      <c r="D32" s="598"/>
      <c r="E32" s="598"/>
      <c r="F32" s="598"/>
      <c r="G32" s="598"/>
      <c r="H32" s="598"/>
      <c r="I32" s="933" t="s">
        <v>1077</v>
      </c>
      <c r="J32" s="933"/>
      <c r="K32" s="933"/>
      <c r="L32" s="933"/>
      <c r="M32" s="933"/>
      <c r="N32" s="933"/>
      <c r="O32" s="598"/>
      <c r="P32" s="598"/>
      <c r="Q32" s="599"/>
      <c r="R32" s="589"/>
      <c r="S32" s="602"/>
      <c r="T32" s="115"/>
      <c r="U32" s="563"/>
      <c r="V32" s="115"/>
      <c r="W32" s="585"/>
      <c r="X32" s="574"/>
      <c r="Y32" s="574"/>
      <c r="Z32" s="583"/>
      <c r="AA32" s="583"/>
      <c r="AB32" s="574"/>
      <c r="AC32" s="574"/>
      <c r="AD32" s="574"/>
      <c r="AE32" s="574"/>
      <c r="AF32" s="574"/>
      <c r="AG32" s="574"/>
      <c r="AH32" s="574"/>
      <c r="AI32" s="574"/>
      <c r="AJ32" s="574"/>
    </row>
    <row r="33" spans="1:36" s="103" customFormat="1" ht="19" customHeight="1" x14ac:dyDescent="0.15">
      <c r="A33" s="600">
        <v>1</v>
      </c>
      <c r="B33" s="113" t="s">
        <v>195</v>
      </c>
      <c r="C33" s="112"/>
      <c r="D33" s="112"/>
      <c r="E33" s="112" t="s">
        <v>160</v>
      </c>
      <c r="F33" s="112"/>
      <c r="G33" s="112"/>
      <c r="H33" s="112"/>
      <c r="I33" s="925" t="s">
        <v>1078</v>
      </c>
      <c r="J33" s="926"/>
      <c r="K33" s="926"/>
      <c r="L33" s="926"/>
      <c r="M33" s="926"/>
      <c r="N33" s="926"/>
      <c r="O33" s="926"/>
      <c r="P33" s="926"/>
      <c r="Q33" s="927"/>
      <c r="R33" s="590">
        <v>1</v>
      </c>
      <c r="S33" s="595"/>
      <c r="T33" s="587"/>
      <c r="U33" s="922">
        <v>0</v>
      </c>
      <c r="V33" s="923"/>
      <c r="W33" s="573"/>
      <c r="X33" s="574"/>
      <c r="Y33" s="574"/>
      <c r="Z33" s="583"/>
      <c r="AA33" s="583"/>
      <c r="AB33" s="574"/>
      <c r="AC33" s="574"/>
      <c r="AD33" s="574"/>
      <c r="AE33" s="574"/>
      <c r="AF33" s="574"/>
      <c r="AG33" s="574"/>
      <c r="AH33" s="574"/>
      <c r="AI33" s="574"/>
      <c r="AJ33" s="574"/>
    </row>
    <row r="34" spans="1:36" s="103" customFormat="1" ht="19" customHeight="1" x14ac:dyDescent="0.15">
      <c r="A34" s="600">
        <v>2</v>
      </c>
      <c r="B34" s="113" t="s">
        <v>85</v>
      </c>
      <c r="C34" s="112" t="s">
        <v>160</v>
      </c>
      <c r="D34" s="112"/>
      <c r="E34" s="112" t="s">
        <v>160</v>
      </c>
      <c r="F34" s="112"/>
      <c r="G34" s="113"/>
      <c r="H34" s="112"/>
      <c r="I34" s="925" t="s">
        <v>1079</v>
      </c>
      <c r="J34" s="926"/>
      <c r="K34" s="926"/>
      <c r="L34" s="926"/>
      <c r="M34" s="926"/>
      <c r="N34" s="926"/>
      <c r="O34" s="926"/>
      <c r="P34" s="926"/>
      <c r="Q34" s="927"/>
      <c r="R34" s="590">
        <v>1</v>
      </c>
      <c r="S34" s="595"/>
      <c r="T34" s="587"/>
      <c r="U34" s="922">
        <v>0</v>
      </c>
      <c r="V34" s="923"/>
      <c r="W34" s="573"/>
      <c r="X34" s="574"/>
      <c r="Y34" s="574"/>
      <c r="Z34" s="583"/>
      <c r="AA34" s="583"/>
      <c r="AB34" s="574"/>
      <c r="AC34" s="574"/>
      <c r="AD34" s="574"/>
      <c r="AE34" s="574"/>
      <c r="AF34" s="574"/>
      <c r="AG34" s="574"/>
      <c r="AH34" s="574"/>
      <c r="AI34" s="574"/>
      <c r="AJ34" s="574"/>
    </row>
    <row r="35" spans="1:36" s="103" customFormat="1" ht="19" customHeight="1" x14ac:dyDescent="0.15">
      <c r="A35" s="600">
        <v>3</v>
      </c>
      <c r="B35" s="113" t="s">
        <v>85</v>
      </c>
      <c r="C35" s="112"/>
      <c r="D35" s="112"/>
      <c r="E35" s="112" t="s">
        <v>160</v>
      </c>
      <c r="F35" s="112"/>
      <c r="G35" s="113"/>
      <c r="H35" s="112"/>
      <c r="I35" s="925" t="s">
        <v>1080</v>
      </c>
      <c r="J35" s="926"/>
      <c r="K35" s="926"/>
      <c r="L35" s="926"/>
      <c r="M35" s="926"/>
      <c r="N35" s="926"/>
      <c r="O35" s="926"/>
      <c r="P35" s="926"/>
      <c r="Q35" s="927"/>
      <c r="R35" s="590">
        <v>1</v>
      </c>
      <c r="S35" s="595"/>
      <c r="T35" s="587"/>
      <c r="U35" s="922">
        <v>0</v>
      </c>
      <c r="V35" s="923"/>
      <c r="W35" s="573"/>
      <c r="X35" s="574"/>
      <c r="Y35" s="574"/>
      <c r="Z35" s="583"/>
      <c r="AA35" s="583"/>
      <c r="AB35" s="574"/>
      <c r="AC35" s="574"/>
      <c r="AD35" s="574"/>
      <c r="AE35" s="574"/>
      <c r="AF35" s="574"/>
      <c r="AG35" s="574"/>
      <c r="AH35" s="574"/>
      <c r="AI35" s="574"/>
      <c r="AJ35" s="574"/>
    </row>
    <row r="36" spans="1:36" s="103" customFormat="1" ht="19" customHeight="1" x14ac:dyDescent="0.15">
      <c r="A36" s="601">
        <v>4</v>
      </c>
      <c r="B36" s="113" t="s">
        <v>85</v>
      </c>
      <c r="C36" s="112"/>
      <c r="D36" s="112" t="s">
        <v>160</v>
      </c>
      <c r="E36" s="112" t="s">
        <v>160</v>
      </c>
      <c r="F36" s="112"/>
      <c r="G36" s="113"/>
      <c r="H36" s="112"/>
      <c r="I36" s="928" t="s">
        <v>1081</v>
      </c>
      <c r="J36" s="929"/>
      <c r="K36" s="929"/>
      <c r="L36" s="929"/>
      <c r="M36" s="929"/>
      <c r="N36" s="929"/>
      <c r="O36" s="929"/>
      <c r="P36" s="929"/>
      <c r="Q36" s="930"/>
      <c r="R36" s="590">
        <v>1</v>
      </c>
      <c r="S36" s="595"/>
      <c r="T36" s="587"/>
      <c r="U36" s="922">
        <v>0</v>
      </c>
      <c r="V36" s="923"/>
      <c r="W36" s="573"/>
      <c r="X36" s="574"/>
      <c r="Y36" s="574"/>
      <c r="Z36" s="583"/>
      <c r="AA36" s="583"/>
      <c r="AB36" s="574"/>
      <c r="AC36" s="574"/>
      <c r="AD36" s="574"/>
      <c r="AE36" s="574"/>
      <c r="AF36" s="574"/>
      <c r="AG36" s="574"/>
      <c r="AH36" s="574"/>
      <c r="AI36" s="574"/>
      <c r="AJ36" s="574"/>
    </row>
    <row r="37" spans="1:36" s="103" customFormat="1" ht="12.75" customHeight="1" x14ac:dyDescent="0.15">
      <c r="A37" s="597" t="s">
        <v>1082</v>
      </c>
      <c r="B37" s="598"/>
      <c r="C37" s="598"/>
      <c r="D37" s="598"/>
      <c r="E37" s="598"/>
      <c r="F37" s="598"/>
      <c r="G37" s="598"/>
      <c r="H37" s="598"/>
      <c r="I37" s="933" t="s">
        <v>1083</v>
      </c>
      <c r="J37" s="933"/>
      <c r="K37" s="933"/>
      <c r="L37" s="933"/>
      <c r="M37" s="933"/>
      <c r="N37" s="933"/>
      <c r="O37" s="598"/>
      <c r="P37" s="598"/>
      <c r="Q37" s="599"/>
      <c r="R37" s="568"/>
      <c r="S37" s="603"/>
      <c r="T37" s="565"/>
      <c r="U37" s="564"/>
      <c r="V37" s="565"/>
      <c r="W37" s="573"/>
      <c r="X37" s="574"/>
      <c r="Y37" s="574"/>
      <c r="Z37" s="583"/>
      <c r="AA37" s="583"/>
      <c r="AB37" s="574"/>
      <c r="AC37" s="574"/>
      <c r="AD37" s="574"/>
      <c r="AE37" s="574"/>
      <c r="AF37" s="574"/>
      <c r="AG37" s="574"/>
      <c r="AH37" s="574"/>
      <c r="AI37" s="574"/>
      <c r="AJ37" s="574"/>
    </row>
    <row r="38" spans="1:36" s="103" customFormat="1" ht="19" customHeight="1" x14ac:dyDescent="0.15">
      <c r="A38" s="600">
        <v>1</v>
      </c>
      <c r="B38" s="113" t="s">
        <v>90</v>
      </c>
      <c r="C38" s="113"/>
      <c r="D38" s="112"/>
      <c r="E38" s="112" t="s">
        <v>160</v>
      </c>
      <c r="F38" s="113"/>
      <c r="G38" s="113"/>
      <c r="H38" s="112" t="s">
        <v>160</v>
      </c>
      <c r="I38" s="925" t="s">
        <v>1084</v>
      </c>
      <c r="J38" s="926"/>
      <c r="K38" s="926"/>
      <c r="L38" s="926"/>
      <c r="M38" s="926"/>
      <c r="N38" s="926"/>
      <c r="O38" s="926"/>
      <c r="P38" s="926"/>
      <c r="Q38" s="927"/>
      <c r="R38" s="590">
        <v>1</v>
      </c>
      <c r="S38" s="595"/>
      <c r="T38" s="567"/>
      <c r="U38" s="922">
        <v>0</v>
      </c>
      <c r="V38" s="923"/>
      <c r="W38" s="573"/>
      <c r="X38" s="574"/>
      <c r="Y38" s="574"/>
      <c r="Z38" s="583"/>
      <c r="AA38" s="583"/>
      <c r="AB38" s="574"/>
      <c r="AC38" s="574"/>
      <c r="AD38" s="574"/>
      <c r="AE38" s="574"/>
      <c r="AF38" s="574"/>
      <c r="AG38" s="574"/>
      <c r="AH38" s="574"/>
      <c r="AI38" s="574"/>
      <c r="AJ38" s="574"/>
    </row>
    <row r="39" spans="1:36" s="103" customFormat="1" ht="19" customHeight="1" x14ac:dyDescent="0.15">
      <c r="A39" s="600">
        <v>2</v>
      </c>
      <c r="B39" s="113" t="s">
        <v>90</v>
      </c>
      <c r="C39" s="113"/>
      <c r="D39" s="112"/>
      <c r="E39" s="113"/>
      <c r="F39" s="113"/>
      <c r="G39" s="112"/>
      <c r="H39" s="112" t="s">
        <v>160</v>
      </c>
      <c r="I39" s="925" t="s">
        <v>1085</v>
      </c>
      <c r="J39" s="926"/>
      <c r="K39" s="926"/>
      <c r="L39" s="926"/>
      <c r="M39" s="926"/>
      <c r="N39" s="926"/>
      <c r="O39" s="926"/>
      <c r="P39" s="926"/>
      <c r="Q39" s="927"/>
      <c r="R39" s="590">
        <v>1</v>
      </c>
      <c r="S39" s="595"/>
      <c r="T39" s="567"/>
      <c r="U39" s="922">
        <v>0</v>
      </c>
      <c r="V39" s="923"/>
      <c r="W39" s="573"/>
      <c r="X39" s="574"/>
      <c r="Y39" s="574"/>
      <c r="Z39" s="583"/>
      <c r="AA39" s="583"/>
      <c r="AB39" s="574"/>
      <c r="AC39" s="574"/>
      <c r="AD39" s="574"/>
      <c r="AE39" s="574"/>
      <c r="AF39" s="574"/>
      <c r="AG39" s="574"/>
      <c r="AH39" s="574"/>
      <c r="AI39" s="574"/>
      <c r="AJ39" s="574"/>
    </row>
    <row r="40" spans="1:36" s="103" customFormat="1" ht="19" customHeight="1" x14ac:dyDescent="0.15">
      <c r="A40" s="600">
        <v>3</v>
      </c>
      <c r="B40" s="113" t="s">
        <v>195</v>
      </c>
      <c r="C40" s="112"/>
      <c r="D40" s="112"/>
      <c r="E40" s="112" t="s">
        <v>160</v>
      </c>
      <c r="F40" s="112"/>
      <c r="G40" s="112"/>
      <c r="H40" s="112"/>
      <c r="I40" s="925" t="s">
        <v>1073</v>
      </c>
      <c r="J40" s="926"/>
      <c r="K40" s="926"/>
      <c r="L40" s="926"/>
      <c r="M40" s="926"/>
      <c r="N40" s="926"/>
      <c r="O40" s="926"/>
      <c r="P40" s="926"/>
      <c r="Q40" s="927"/>
      <c r="R40" s="590">
        <v>1</v>
      </c>
      <c r="S40" s="595"/>
      <c r="T40" s="567"/>
      <c r="U40" s="922">
        <v>0</v>
      </c>
      <c r="V40" s="923"/>
      <c r="W40" s="573"/>
      <c r="X40" s="574"/>
      <c r="Y40" s="574"/>
      <c r="Z40" s="583"/>
      <c r="AA40" s="583"/>
      <c r="AB40" s="574"/>
      <c r="AC40" s="574"/>
      <c r="AD40" s="574"/>
      <c r="AE40" s="574"/>
      <c r="AF40" s="574"/>
      <c r="AG40" s="574"/>
      <c r="AH40" s="574"/>
      <c r="AI40" s="574"/>
      <c r="AJ40" s="574"/>
    </row>
    <row r="41" spans="1:36" s="103" customFormat="1" ht="19" customHeight="1" x14ac:dyDescent="0.15">
      <c r="A41" s="600">
        <v>4</v>
      </c>
      <c r="B41" s="113" t="s">
        <v>85</v>
      </c>
      <c r="C41" s="112" t="s">
        <v>160</v>
      </c>
      <c r="D41" s="112"/>
      <c r="E41" s="112" t="s">
        <v>160</v>
      </c>
      <c r="F41" s="112"/>
      <c r="G41" s="113"/>
      <c r="H41" s="112"/>
      <c r="I41" s="925" t="s">
        <v>1086</v>
      </c>
      <c r="J41" s="926"/>
      <c r="K41" s="926"/>
      <c r="L41" s="926"/>
      <c r="M41" s="926"/>
      <c r="N41" s="926"/>
      <c r="O41" s="926"/>
      <c r="P41" s="926"/>
      <c r="Q41" s="927"/>
      <c r="R41" s="590">
        <v>1</v>
      </c>
      <c r="S41" s="595"/>
      <c r="T41" s="567"/>
      <c r="U41" s="922">
        <v>0</v>
      </c>
      <c r="V41" s="923"/>
      <c r="W41" s="573"/>
      <c r="X41" s="574"/>
      <c r="Y41" s="574"/>
      <c r="Z41" s="583"/>
      <c r="AA41" s="583"/>
      <c r="AB41" s="574"/>
      <c r="AC41" s="574"/>
      <c r="AD41" s="574"/>
      <c r="AE41" s="574"/>
      <c r="AF41" s="574"/>
      <c r="AG41" s="574"/>
      <c r="AH41" s="574"/>
      <c r="AI41" s="574"/>
      <c r="AJ41" s="574"/>
    </row>
    <row r="42" spans="1:36" s="103" customFormat="1" ht="19" customHeight="1" x14ac:dyDescent="0.15">
      <c r="A42" s="601">
        <v>5</v>
      </c>
      <c r="B42" s="113" t="s">
        <v>85</v>
      </c>
      <c r="C42" s="112"/>
      <c r="D42" s="112" t="s">
        <v>160</v>
      </c>
      <c r="E42" s="112" t="s">
        <v>160</v>
      </c>
      <c r="F42" s="112"/>
      <c r="G42" s="113"/>
      <c r="H42" s="112"/>
      <c r="I42" s="928" t="s">
        <v>1087</v>
      </c>
      <c r="J42" s="929"/>
      <c r="K42" s="929"/>
      <c r="L42" s="929"/>
      <c r="M42" s="929"/>
      <c r="N42" s="929"/>
      <c r="O42" s="929"/>
      <c r="P42" s="929"/>
      <c r="Q42" s="930"/>
      <c r="R42" s="590">
        <v>1</v>
      </c>
      <c r="S42" s="595"/>
      <c r="T42" s="567"/>
      <c r="U42" s="922">
        <v>0</v>
      </c>
      <c r="V42" s="923"/>
      <c r="W42" s="573"/>
      <c r="X42" s="574"/>
      <c r="Y42" s="574"/>
      <c r="Z42" s="583"/>
      <c r="AA42" s="583"/>
      <c r="AB42" s="574"/>
      <c r="AC42" s="574"/>
      <c r="AD42" s="574"/>
      <c r="AE42" s="574"/>
      <c r="AF42" s="574"/>
      <c r="AG42" s="574"/>
      <c r="AH42" s="574"/>
      <c r="AI42" s="574"/>
      <c r="AJ42" s="574"/>
    </row>
    <row r="43" spans="1:36" s="103" customFormat="1" ht="12.75" customHeight="1" x14ac:dyDescent="0.15">
      <c r="A43" s="597" t="s">
        <v>1088</v>
      </c>
      <c r="B43" s="598"/>
      <c r="C43" s="598"/>
      <c r="D43" s="598"/>
      <c r="E43" s="598"/>
      <c r="F43" s="598"/>
      <c r="G43" s="598"/>
      <c r="H43" s="598"/>
      <c r="I43" s="933" t="s">
        <v>1089</v>
      </c>
      <c r="J43" s="933"/>
      <c r="K43" s="933"/>
      <c r="L43" s="933"/>
      <c r="M43" s="933"/>
      <c r="N43" s="933"/>
      <c r="O43" s="598"/>
      <c r="P43" s="598"/>
      <c r="Q43" s="599"/>
      <c r="R43" s="568"/>
      <c r="S43" s="603"/>
      <c r="T43" s="565"/>
      <c r="U43" s="564"/>
      <c r="V43" s="565"/>
      <c r="W43" s="573"/>
      <c r="X43" s="574"/>
      <c r="Y43" s="574"/>
      <c r="Z43" s="583"/>
      <c r="AA43" s="583"/>
      <c r="AB43" s="574"/>
      <c r="AC43" s="574"/>
      <c r="AD43" s="574"/>
      <c r="AE43" s="574"/>
      <c r="AF43" s="574"/>
      <c r="AG43" s="574"/>
      <c r="AH43" s="574"/>
      <c r="AI43" s="574"/>
      <c r="AJ43" s="574"/>
    </row>
    <row r="44" spans="1:36" s="103" customFormat="1" ht="19" customHeight="1" x14ac:dyDescent="0.15">
      <c r="A44" s="600">
        <v>1</v>
      </c>
      <c r="B44" s="113" t="s">
        <v>90</v>
      </c>
      <c r="C44" s="113"/>
      <c r="D44" s="112"/>
      <c r="E44" s="113"/>
      <c r="F44" s="113"/>
      <c r="G44" s="113"/>
      <c r="H44" s="112" t="s">
        <v>160</v>
      </c>
      <c r="I44" s="925" t="s">
        <v>1090</v>
      </c>
      <c r="J44" s="926"/>
      <c r="K44" s="926"/>
      <c r="L44" s="926"/>
      <c r="M44" s="926"/>
      <c r="N44" s="926"/>
      <c r="O44" s="926"/>
      <c r="P44" s="926"/>
      <c r="Q44" s="927"/>
      <c r="R44" s="590">
        <v>1</v>
      </c>
      <c r="S44" s="595"/>
      <c r="T44" s="587"/>
      <c r="U44" s="922">
        <v>0</v>
      </c>
      <c r="V44" s="923"/>
      <c r="W44" s="573"/>
      <c r="X44" s="574"/>
      <c r="Y44" s="574"/>
      <c r="Z44" s="583"/>
      <c r="AA44" s="583"/>
      <c r="AB44" s="574"/>
      <c r="AC44" s="574"/>
      <c r="AD44" s="574"/>
      <c r="AE44" s="574"/>
      <c r="AF44" s="574"/>
      <c r="AG44" s="574"/>
      <c r="AH44" s="574"/>
      <c r="AI44" s="574"/>
      <c r="AJ44" s="574"/>
    </row>
    <row r="45" spans="1:36" s="103" customFormat="1" ht="19" customHeight="1" x14ac:dyDescent="0.15">
      <c r="A45" s="600">
        <v>2</v>
      </c>
      <c r="B45" s="113" t="s">
        <v>90</v>
      </c>
      <c r="C45" s="113"/>
      <c r="D45" s="112"/>
      <c r="E45" s="113"/>
      <c r="F45" s="113"/>
      <c r="G45" s="112" t="s">
        <v>160</v>
      </c>
      <c r="H45" s="112" t="s">
        <v>160</v>
      </c>
      <c r="I45" s="925" t="s">
        <v>1091</v>
      </c>
      <c r="J45" s="926"/>
      <c r="K45" s="926"/>
      <c r="L45" s="926"/>
      <c r="M45" s="926"/>
      <c r="N45" s="926"/>
      <c r="O45" s="926"/>
      <c r="P45" s="926"/>
      <c r="Q45" s="927"/>
      <c r="R45" s="590">
        <v>1</v>
      </c>
      <c r="S45" s="595"/>
      <c r="T45" s="587"/>
      <c r="U45" s="922">
        <v>0</v>
      </c>
      <c r="V45" s="923"/>
      <c r="W45" s="573"/>
      <c r="X45" s="574"/>
      <c r="Y45" s="574"/>
      <c r="Z45" s="583"/>
      <c r="AA45" s="583"/>
      <c r="AB45" s="574"/>
      <c r="AC45" s="574"/>
      <c r="AD45" s="574"/>
      <c r="AE45" s="574"/>
      <c r="AF45" s="574"/>
      <c r="AG45" s="574"/>
      <c r="AH45" s="574"/>
      <c r="AI45" s="574"/>
      <c r="AJ45" s="574"/>
    </row>
    <row r="46" spans="1:36" s="103" customFormat="1" ht="19" customHeight="1" x14ac:dyDescent="0.15">
      <c r="A46" s="600">
        <v>3</v>
      </c>
      <c r="B46" s="113" t="s">
        <v>90</v>
      </c>
      <c r="C46" s="113"/>
      <c r="D46" s="112"/>
      <c r="E46" s="113"/>
      <c r="F46" s="113"/>
      <c r="G46" s="113"/>
      <c r="H46" s="112" t="s">
        <v>160</v>
      </c>
      <c r="I46" s="925" t="s">
        <v>1092</v>
      </c>
      <c r="J46" s="926"/>
      <c r="K46" s="926"/>
      <c r="L46" s="926"/>
      <c r="M46" s="926"/>
      <c r="N46" s="926"/>
      <c r="O46" s="926"/>
      <c r="P46" s="926"/>
      <c r="Q46" s="927"/>
      <c r="R46" s="590">
        <v>1</v>
      </c>
      <c r="S46" s="595"/>
      <c r="T46" s="587"/>
      <c r="U46" s="922">
        <v>0</v>
      </c>
      <c r="V46" s="923"/>
      <c r="W46" s="573"/>
      <c r="X46" s="574"/>
      <c r="Y46" s="574"/>
      <c r="Z46" s="583"/>
      <c r="AA46" s="583"/>
      <c r="AB46" s="574"/>
      <c r="AC46" s="574"/>
      <c r="AD46" s="574"/>
      <c r="AE46" s="574"/>
      <c r="AF46" s="574"/>
      <c r="AG46" s="574"/>
      <c r="AH46" s="574"/>
      <c r="AI46" s="574"/>
      <c r="AJ46" s="574"/>
    </row>
    <row r="47" spans="1:36" s="103" customFormat="1" ht="19" customHeight="1" x14ac:dyDescent="0.15">
      <c r="A47" s="601">
        <v>4</v>
      </c>
      <c r="B47" s="113" t="s">
        <v>90</v>
      </c>
      <c r="C47" s="113"/>
      <c r="D47" s="112"/>
      <c r="E47" s="113"/>
      <c r="F47" s="113"/>
      <c r="G47" s="112" t="s">
        <v>160</v>
      </c>
      <c r="H47" s="112" t="s">
        <v>160</v>
      </c>
      <c r="I47" s="928" t="s">
        <v>1093</v>
      </c>
      <c r="J47" s="929"/>
      <c r="K47" s="929"/>
      <c r="L47" s="929"/>
      <c r="M47" s="929"/>
      <c r="N47" s="929"/>
      <c r="O47" s="929"/>
      <c r="P47" s="929"/>
      <c r="Q47" s="930"/>
      <c r="R47" s="590">
        <v>1</v>
      </c>
      <c r="S47" s="595"/>
      <c r="T47" s="587"/>
      <c r="U47" s="922">
        <v>0</v>
      </c>
      <c r="V47" s="923"/>
      <c r="W47" s="573"/>
      <c r="X47" s="574"/>
      <c r="Y47" s="574"/>
      <c r="Z47" s="583"/>
      <c r="AA47" s="583"/>
      <c r="AB47" s="574"/>
      <c r="AC47" s="574"/>
      <c r="AD47" s="574"/>
      <c r="AE47" s="574"/>
      <c r="AF47" s="574"/>
      <c r="AG47" s="574"/>
      <c r="AH47" s="574"/>
      <c r="AI47" s="574"/>
      <c r="AJ47" s="574"/>
    </row>
    <row r="48" spans="1:36" s="103" customFormat="1" ht="12.75" customHeight="1" x14ac:dyDescent="0.15">
      <c r="A48" s="597" t="s">
        <v>1094</v>
      </c>
      <c r="B48" s="598"/>
      <c r="C48" s="598"/>
      <c r="D48" s="598"/>
      <c r="E48" s="598"/>
      <c r="F48" s="598"/>
      <c r="G48" s="598"/>
      <c r="H48" s="598"/>
      <c r="I48" s="933" t="s">
        <v>1095</v>
      </c>
      <c r="J48" s="933"/>
      <c r="K48" s="933"/>
      <c r="L48" s="933"/>
      <c r="M48" s="933"/>
      <c r="N48" s="933"/>
      <c r="O48" s="598"/>
      <c r="P48" s="598"/>
      <c r="Q48" s="599"/>
      <c r="R48" s="568"/>
      <c r="S48" s="603"/>
      <c r="T48" s="565"/>
      <c r="U48" s="564"/>
      <c r="V48" s="565"/>
      <c r="W48" s="573"/>
      <c r="X48" s="574"/>
      <c r="Y48" s="574"/>
      <c r="Z48" s="583"/>
      <c r="AA48" s="583"/>
      <c r="AB48" s="574"/>
      <c r="AC48" s="574"/>
      <c r="AD48" s="574"/>
      <c r="AE48" s="574"/>
      <c r="AF48" s="574"/>
      <c r="AG48" s="574"/>
      <c r="AH48" s="574"/>
      <c r="AI48" s="574"/>
      <c r="AJ48" s="574"/>
    </row>
    <row r="49" spans="1:36" s="103" customFormat="1" ht="19" customHeight="1" x14ac:dyDescent="0.15">
      <c r="A49" s="600">
        <v>1</v>
      </c>
      <c r="B49" s="113" t="s">
        <v>90</v>
      </c>
      <c r="C49" s="113"/>
      <c r="D49" s="112"/>
      <c r="E49" s="113"/>
      <c r="F49" s="113"/>
      <c r="G49" s="113"/>
      <c r="H49" s="112" t="s">
        <v>160</v>
      </c>
      <c r="I49" s="925" t="s">
        <v>1096</v>
      </c>
      <c r="J49" s="926"/>
      <c r="K49" s="926"/>
      <c r="L49" s="926"/>
      <c r="M49" s="926"/>
      <c r="N49" s="926"/>
      <c r="O49" s="926"/>
      <c r="P49" s="926"/>
      <c r="Q49" s="927"/>
      <c r="R49" s="590">
        <v>1</v>
      </c>
      <c r="S49" s="595"/>
      <c r="T49" s="587"/>
      <c r="U49" s="922">
        <v>0</v>
      </c>
      <c r="V49" s="923"/>
      <c r="W49" s="573"/>
      <c r="X49" s="574"/>
      <c r="Y49" s="574"/>
      <c r="Z49" s="583"/>
      <c r="AA49" s="583"/>
      <c r="AB49" s="574"/>
      <c r="AC49" s="574"/>
      <c r="AD49" s="574"/>
      <c r="AE49" s="574"/>
      <c r="AF49" s="574"/>
      <c r="AG49" s="574"/>
      <c r="AH49" s="574"/>
      <c r="AI49" s="574"/>
      <c r="AJ49" s="574"/>
    </row>
    <row r="50" spans="1:36" s="103" customFormat="1" ht="19" customHeight="1" x14ac:dyDescent="0.15">
      <c r="A50" s="600">
        <v>2</v>
      </c>
      <c r="B50" s="113" t="s">
        <v>90</v>
      </c>
      <c r="C50" s="113"/>
      <c r="D50" s="112"/>
      <c r="E50" s="113"/>
      <c r="F50" s="113"/>
      <c r="G50" s="112" t="s">
        <v>160</v>
      </c>
      <c r="H50" s="112" t="s">
        <v>160</v>
      </c>
      <c r="I50" s="925" t="s">
        <v>1097</v>
      </c>
      <c r="J50" s="926"/>
      <c r="K50" s="926"/>
      <c r="L50" s="926"/>
      <c r="M50" s="926"/>
      <c r="N50" s="926"/>
      <c r="O50" s="926"/>
      <c r="P50" s="926"/>
      <c r="Q50" s="927"/>
      <c r="R50" s="590">
        <v>1</v>
      </c>
      <c r="S50" s="595"/>
      <c r="T50" s="587"/>
      <c r="U50" s="922">
        <v>0</v>
      </c>
      <c r="V50" s="923"/>
      <c r="W50" s="573"/>
      <c r="X50" s="574"/>
      <c r="Y50" s="574"/>
      <c r="Z50" s="583"/>
      <c r="AA50" s="583"/>
      <c r="AB50" s="574"/>
      <c r="AC50" s="574"/>
      <c r="AD50" s="574"/>
      <c r="AE50" s="574"/>
      <c r="AF50" s="574"/>
      <c r="AG50" s="574"/>
      <c r="AH50" s="574"/>
      <c r="AI50" s="574"/>
      <c r="AJ50" s="574"/>
    </row>
    <row r="51" spans="1:36" s="103" customFormat="1" ht="19" customHeight="1" x14ac:dyDescent="0.15">
      <c r="A51" s="600">
        <v>3</v>
      </c>
      <c r="B51" s="113" t="s">
        <v>90</v>
      </c>
      <c r="C51" s="113"/>
      <c r="D51" s="112"/>
      <c r="E51" s="113"/>
      <c r="F51" s="113"/>
      <c r="G51" s="113"/>
      <c r="H51" s="112" t="s">
        <v>160</v>
      </c>
      <c r="I51" s="925" t="s">
        <v>1098</v>
      </c>
      <c r="J51" s="926"/>
      <c r="K51" s="926"/>
      <c r="L51" s="926"/>
      <c r="M51" s="926"/>
      <c r="N51" s="926"/>
      <c r="O51" s="926"/>
      <c r="P51" s="926"/>
      <c r="Q51" s="927"/>
      <c r="R51" s="590">
        <v>1</v>
      </c>
      <c r="S51" s="595"/>
      <c r="T51" s="587"/>
      <c r="U51" s="922">
        <v>0</v>
      </c>
      <c r="V51" s="923"/>
      <c r="W51" s="573"/>
      <c r="X51" s="574"/>
      <c r="Y51" s="574"/>
      <c r="Z51" s="583"/>
      <c r="AA51" s="583"/>
      <c r="AB51" s="574"/>
      <c r="AC51" s="574"/>
      <c r="AD51" s="574"/>
      <c r="AE51" s="574"/>
      <c r="AF51" s="574"/>
      <c r="AG51" s="574"/>
      <c r="AH51" s="574"/>
      <c r="AI51" s="574"/>
      <c r="AJ51" s="574"/>
    </row>
    <row r="52" spans="1:36" s="103" customFormat="1" ht="19" customHeight="1" x14ac:dyDescent="0.15">
      <c r="A52" s="601">
        <v>4</v>
      </c>
      <c r="B52" s="113" t="s">
        <v>90</v>
      </c>
      <c r="C52" s="113"/>
      <c r="D52" s="112"/>
      <c r="E52" s="113"/>
      <c r="F52" s="113"/>
      <c r="G52" s="112" t="s">
        <v>160</v>
      </c>
      <c r="H52" s="112" t="s">
        <v>160</v>
      </c>
      <c r="I52" s="928" t="s">
        <v>1099</v>
      </c>
      <c r="J52" s="929"/>
      <c r="K52" s="929"/>
      <c r="L52" s="929"/>
      <c r="M52" s="929"/>
      <c r="N52" s="929"/>
      <c r="O52" s="929"/>
      <c r="P52" s="929"/>
      <c r="Q52" s="930"/>
      <c r="R52" s="590">
        <v>1</v>
      </c>
      <c r="S52" s="595"/>
      <c r="T52" s="587"/>
      <c r="U52" s="922">
        <v>0</v>
      </c>
      <c r="V52" s="923"/>
      <c r="W52" s="573"/>
      <c r="X52" s="574"/>
      <c r="Y52" s="574"/>
      <c r="Z52" s="583"/>
      <c r="AA52" s="583"/>
      <c r="AB52" s="574"/>
      <c r="AC52" s="574"/>
      <c r="AD52" s="574"/>
      <c r="AE52" s="574"/>
      <c r="AF52" s="574"/>
      <c r="AG52" s="574"/>
      <c r="AH52" s="574"/>
      <c r="AI52" s="574"/>
      <c r="AJ52" s="574"/>
    </row>
    <row r="53" spans="1:36" s="103" customFormat="1" ht="12.75" customHeight="1" x14ac:dyDescent="0.15">
      <c r="A53" s="597" t="s">
        <v>1100</v>
      </c>
      <c r="B53" s="598"/>
      <c r="C53" s="598"/>
      <c r="D53" s="598"/>
      <c r="E53" s="598"/>
      <c r="F53" s="598"/>
      <c r="G53" s="598"/>
      <c r="H53" s="598"/>
      <c r="I53" s="933" t="s">
        <v>1101</v>
      </c>
      <c r="J53" s="933"/>
      <c r="K53" s="933"/>
      <c r="L53" s="933"/>
      <c r="M53" s="933"/>
      <c r="N53" s="933"/>
      <c r="O53" s="598"/>
      <c r="P53" s="598"/>
      <c r="Q53" s="599"/>
      <c r="R53" s="568"/>
      <c r="S53" s="603"/>
      <c r="T53" s="565"/>
      <c r="U53" s="564"/>
      <c r="V53" s="565"/>
      <c r="W53" s="573"/>
      <c r="X53" s="574"/>
      <c r="Y53" s="574"/>
      <c r="Z53" s="583"/>
      <c r="AA53" s="583"/>
      <c r="AB53" s="574"/>
      <c r="AC53" s="574"/>
      <c r="AD53" s="574"/>
      <c r="AE53" s="574"/>
      <c r="AF53" s="574"/>
      <c r="AG53" s="574"/>
      <c r="AH53" s="574"/>
      <c r="AI53" s="574"/>
      <c r="AJ53" s="574"/>
    </row>
    <row r="54" spans="1:36" s="103" customFormat="1" ht="19" customHeight="1" x14ac:dyDescent="0.15">
      <c r="A54" s="600">
        <v>1</v>
      </c>
      <c r="B54" s="113" t="s">
        <v>85</v>
      </c>
      <c r="C54" s="112"/>
      <c r="D54" s="112"/>
      <c r="E54" s="112" t="s">
        <v>160</v>
      </c>
      <c r="F54" s="112"/>
      <c r="G54" s="113"/>
      <c r="H54" s="112"/>
      <c r="I54" s="925" t="s">
        <v>1084</v>
      </c>
      <c r="J54" s="926"/>
      <c r="K54" s="926"/>
      <c r="L54" s="926"/>
      <c r="M54" s="926"/>
      <c r="N54" s="926"/>
      <c r="O54" s="926"/>
      <c r="P54" s="926"/>
      <c r="Q54" s="927"/>
      <c r="R54" s="590">
        <v>1</v>
      </c>
      <c r="S54" s="595"/>
      <c r="T54" s="587"/>
      <c r="U54" s="922">
        <v>0</v>
      </c>
      <c r="V54" s="923"/>
      <c r="W54" s="573"/>
      <c r="X54" s="574"/>
      <c r="Y54" s="574"/>
      <c r="Z54" s="583"/>
      <c r="AA54" s="583"/>
      <c r="AB54" s="574"/>
      <c r="AC54" s="574"/>
      <c r="AD54" s="574"/>
      <c r="AE54" s="574"/>
      <c r="AF54" s="574"/>
      <c r="AG54" s="574"/>
      <c r="AH54" s="574"/>
      <c r="AI54" s="574"/>
      <c r="AJ54" s="574"/>
    </row>
    <row r="55" spans="1:36" s="103" customFormat="1" ht="19" customHeight="1" x14ac:dyDescent="0.15">
      <c r="A55" s="600">
        <v>2</v>
      </c>
      <c r="B55" s="113" t="s">
        <v>85</v>
      </c>
      <c r="C55" s="112"/>
      <c r="D55" s="112" t="s">
        <v>160</v>
      </c>
      <c r="E55" s="112" t="s">
        <v>160</v>
      </c>
      <c r="F55" s="112"/>
      <c r="G55" s="113"/>
      <c r="H55" s="112"/>
      <c r="I55" s="925" t="s">
        <v>1102</v>
      </c>
      <c r="J55" s="926"/>
      <c r="K55" s="926"/>
      <c r="L55" s="926"/>
      <c r="M55" s="926"/>
      <c r="N55" s="926"/>
      <c r="O55" s="926"/>
      <c r="P55" s="926"/>
      <c r="Q55" s="927"/>
      <c r="R55" s="590">
        <v>1</v>
      </c>
      <c r="S55" s="595"/>
      <c r="T55" s="587"/>
      <c r="U55" s="922">
        <v>0</v>
      </c>
      <c r="V55" s="923"/>
      <c r="W55" s="573"/>
      <c r="X55" s="574"/>
      <c r="Y55" s="574"/>
      <c r="Z55" s="583"/>
      <c r="AA55" s="583"/>
      <c r="AB55" s="574"/>
      <c r="AC55" s="574"/>
      <c r="AD55" s="574"/>
      <c r="AE55" s="574"/>
      <c r="AF55" s="574"/>
      <c r="AG55" s="574"/>
      <c r="AH55" s="574"/>
      <c r="AI55" s="574"/>
      <c r="AJ55" s="574"/>
    </row>
    <row r="56" spans="1:36" s="103" customFormat="1" ht="19" customHeight="1" x14ac:dyDescent="0.15">
      <c r="A56" s="600">
        <v>3</v>
      </c>
      <c r="B56" s="111" t="s">
        <v>85</v>
      </c>
      <c r="C56" s="112" t="s">
        <v>160</v>
      </c>
      <c r="D56" s="112"/>
      <c r="E56" s="113"/>
      <c r="F56" s="113"/>
      <c r="G56" s="113"/>
      <c r="H56" s="112"/>
      <c r="I56" s="925" t="s">
        <v>1103</v>
      </c>
      <c r="J56" s="934"/>
      <c r="K56" s="934"/>
      <c r="L56" s="934"/>
      <c r="M56" s="934"/>
      <c r="N56" s="934"/>
      <c r="O56" s="934"/>
      <c r="P56" s="934"/>
      <c r="Q56" s="935"/>
      <c r="R56" s="590">
        <v>1</v>
      </c>
      <c r="S56" s="595"/>
      <c r="T56" s="587"/>
      <c r="U56" s="922">
        <v>0</v>
      </c>
      <c r="V56" s="923"/>
      <c r="W56" s="573"/>
      <c r="X56" s="574"/>
      <c r="Y56" s="574"/>
      <c r="Z56" s="583"/>
      <c r="AA56" s="583"/>
      <c r="AB56" s="574"/>
      <c r="AC56" s="574"/>
      <c r="AD56" s="574"/>
      <c r="AE56" s="574"/>
      <c r="AF56" s="574"/>
      <c r="AG56" s="574"/>
      <c r="AH56" s="574"/>
      <c r="AI56" s="574"/>
      <c r="AJ56" s="574"/>
    </row>
    <row r="57" spans="1:36" s="103" customFormat="1" ht="19" customHeight="1" x14ac:dyDescent="0.15">
      <c r="A57" s="600">
        <v>4</v>
      </c>
      <c r="B57" s="111" t="s">
        <v>85</v>
      </c>
      <c r="C57" s="112" t="s">
        <v>160</v>
      </c>
      <c r="D57" s="112"/>
      <c r="E57" s="113"/>
      <c r="F57" s="113"/>
      <c r="G57" s="113"/>
      <c r="H57" s="112"/>
      <c r="I57" s="925" t="s">
        <v>1104</v>
      </c>
      <c r="J57" s="934"/>
      <c r="K57" s="934"/>
      <c r="L57" s="934"/>
      <c r="M57" s="934"/>
      <c r="N57" s="934"/>
      <c r="O57" s="934"/>
      <c r="P57" s="934"/>
      <c r="Q57" s="935"/>
      <c r="R57" s="590">
        <v>1</v>
      </c>
      <c r="S57" s="595"/>
      <c r="T57" s="587"/>
      <c r="U57" s="922">
        <v>0</v>
      </c>
      <c r="V57" s="923"/>
      <c r="W57" s="573"/>
      <c r="X57" s="574"/>
      <c r="Y57" s="574"/>
      <c r="Z57" s="583"/>
      <c r="AA57" s="583"/>
      <c r="AB57" s="574"/>
      <c r="AC57" s="574"/>
      <c r="AD57" s="574"/>
      <c r="AE57" s="574"/>
      <c r="AF57" s="574"/>
      <c r="AG57" s="574"/>
      <c r="AH57" s="574"/>
      <c r="AI57" s="574"/>
      <c r="AJ57" s="574"/>
    </row>
    <row r="58" spans="1:36" s="103" customFormat="1" ht="19" customHeight="1" x14ac:dyDescent="0.15">
      <c r="A58" s="600">
        <v>5</v>
      </c>
      <c r="B58" s="113" t="s">
        <v>85</v>
      </c>
      <c r="C58" s="112" t="s">
        <v>160</v>
      </c>
      <c r="D58" s="112"/>
      <c r="E58" s="112" t="s">
        <v>160</v>
      </c>
      <c r="F58" s="112"/>
      <c r="G58" s="113"/>
      <c r="H58" s="112"/>
      <c r="I58" s="925" t="s">
        <v>1105</v>
      </c>
      <c r="J58" s="926"/>
      <c r="K58" s="926"/>
      <c r="L58" s="926"/>
      <c r="M58" s="926"/>
      <c r="N58" s="926"/>
      <c r="O58" s="926"/>
      <c r="P58" s="926"/>
      <c r="Q58" s="927"/>
      <c r="R58" s="590">
        <v>1</v>
      </c>
      <c r="S58" s="595"/>
      <c r="T58" s="587"/>
      <c r="U58" s="922">
        <v>0</v>
      </c>
      <c r="V58" s="923"/>
      <c r="W58" s="573"/>
      <c r="X58" s="574"/>
      <c r="Y58" s="574"/>
      <c r="Z58" s="583"/>
      <c r="AA58" s="583"/>
      <c r="AB58" s="574"/>
      <c r="AC58" s="574"/>
      <c r="AD58" s="574"/>
      <c r="AE58" s="574"/>
      <c r="AF58" s="574"/>
      <c r="AG58" s="574"/>
      <c r="AH58" s="574"/>
      <c r="AI58" s="574"/>
      <c r="AJ58" s="574"/>
    </row>
    <row r="59" spans="1:36" s="103" customFormat="1" ht="19" customHeight="1" x14ac:dyDescent="0.15">
      <c r="A59" s="600">
        <v>6</v>
      </c>
      <c r="B59" s="113" t="s">
        <v>85</v>
      </c>
      <c r="C59" s="112"/>
      <c r="D59" s="112"/>
      <c r="E59" s="112" t="s">
        <v>160</v>
      </c>
      <c r="F59" s="112"/>
      <c r="G59" s="113"/>
      <c r="H59" s="112"/>
      <c r="I59" s="925" t="s">
        <v>1106</v>
      </c>
      <c r="J59" s="926"/>
      <c r="K59" s="926"/>
      <c r="L59" s="926"/>
      <c r="M59" s="926"/>
      <c r="N59" s="926"/>
      <c r="O59" s="926"/>
      <c r="P59" s="926"/>
      <c r="Q59" s="927"/>
      <c r="R59" s="590">
        <v>1</v>
      </c>
      <c r="S59" s="595"/>
      <c r="T59" s="587"/>
      <c r="U59" s="922">
        <v>0</v>
      </c>
      <c r="V59" s="923"/>
      <c r="W59" s="573"/>
      <c r="X59" s="574"/>
      <c r="Y59" s="574"/>
      <c r="Z59" s="583"/>
      <c r="AA59" s="583"/>
      <c r="AB59" s="574"/>
      <c r="AC59" s="574"/>
      <c r="AD59" s="574"/>
      <c r="AE59" s="574"/>
      <c r="AF59" s="574"/>
      <c r="AG59" s="574"/>
      <c r="AH59" s="574"/>
      <c r="AI59" s="574"/>
      <c r="AJ59" s="574"/>
    </row>
    <row r="60" spans="1:36" s="103" customFormat="1" ht="19" customHeight="1" x14ac:dyDescent="0.15">
      <c r="A60" s="601">
        <v>7</v>
      </c>
      <c r="B60" s="113" t="s">
        <v>85</v>
      </c>
      <c r="C60" s="112"/>
      <c r="D60" s="112" t="s">
        <v>160</v>
      </c>
      <c r="E60" s="112" t="s">
        <v>160</v>
      </c>
      <c r="F60" s="112"/>
      <c r="G60" s="113"/>
      <c r="H60" s="112"/>
      <c r="I60" s="928" t="s">
        <v>1107</v>
      </c>
      <c r="J60" s="929"/>
      <c r="K60" s="929"/>
      <c r="L60" s="929"/>
      <c r="M60" s="929"/>
      <c r="N60" s="929"/>
      <c r="O60" s="929"/>
      <c r="P60" s="929"/>
      <c r="Q60" s="930"/>
      <c r="R60" s="590">
        <v>1</v>
      </c>
      <c r="S60" s="595"/>
      <c r="T60" s="587"/>
      <c r="U60" s="922">
        <v>0</v>
      </c>
      <c r="V60" s="923"/>
      <c r="W60" s="573"/>
      <c r="X60" s="574"/>
      <c r="Y60" s="574"/>
      <c r="Z60" s="583"/>
      <c r="AA60" s="583"/>
      <c r="AB60" s="574"/>
      <c r="AC60" s="574"/>
      <c r="AD60" s="574"/>
      <c r="AE60" s="574"/>
      <c r="AF60" s="574"/>
      <c r="AG60" s="574"/>
      <c r="AH60" s="574"/>
      <c r="AI60" s="574"/>
      <c r="AJ60" s="574"/>
    </row>
    <row r="61" spans="1:36" s="103" customFormat="1" ht="12.75" customHeight="1" x14ac:dyDescent="0.15">
      <c r="A61" s="597" t="s">
        <v>1108</v>
      </c>
      <c r="B61" s="598"/>
      <c r="C61" s="598"/>
      <c r="D61" s="598"/>
      <c r="E61" s="598"/>
      <c r="F61" s="598"/>
      <c r="G61" s="598"/>
      <c r="H61" s="598"/>
      <c r="I61" s="933" t="s">
        <v>1109</v>
      </c>
      <c r="J61" s="933"/>
      <c r="K61" s="933"/>
      <c r="L61" s="933"/>
      <c r="M61" s="933"/>
      <c r="N61" s="933"/>
      <c r="O61" s="598"/>
      <c r="P61" s="598"/>
      <c r="Q61" s="599"/>
      <c r="R61" s="568"/>
      <c r="S61" s="603"/>
      <c r="T61" s="566"/>
      <c r="U61" s="566"/>
      <c r="V61" s="565"/>
      <c r="W61" s="573"/>
      <c r="X61" s="574"/>
      <c r="Y61" s="574"/>
      <c r="Z61" s="583"/>
      <c r="AA61" s="583"/>
      <c r="AB61" s="574"/>
      <c r="AC61" s="574"/>
      <c r="AD61" s="574"/>
      <c r="AE61" s="574"/>
      <c r="AF61" s="574"/>
      <c r="AG61" s="574"/>
      <c r="AH61" s="574"/>
      <c r="AI61" s="574"/>
      <c r="AJ61" s="574"/>
    </row>
    <row r="62" spans="1:36" s="103" customFormat="1" ht="19" customHeight="1" x14ac:dyDescent="0.15">
      <c r="A62" s="600">
        <v>1</v>
      </c>
      <c r="B62" s="113" t="s">
        <v>90</v>
      </c>
      <c r="C62" s="113"/>
      <c r="D62" s="112"/>
      <c r="E62" s="113"/>
      <c r="F62" s="113"/>
      <c r="G62" s="112" t="s">
        <v>160</v>
      </c>
      <c r="H62" s="112" t="s">
        <v>160</v>
      </c>
      <c r="I62" s="925" t="s">
        <v>1110</v>
      </c>
      <c r="J62" s="926"/>
      <c r="K62" s="926"/>
      <c r="L62" s="926"/>
      <c r="M62" s="926"/>
      <c r="N62" s="926"/>
      <c r="O62" s="926"/>
      <c r="P62" s="926"/>
      <c r="Q62" s="927"/>
      <c r="R62" s="590">
        <v>1</v>
      </c>
      <c r="S62" s="595"/>
      <c r="T62" s="587"/>
      <c r="U62" s="922">
        <v>0</v>
      </c>
      <c r="V62" s="923"/>
      <c r="W62" s="573"/>
      <c r="X62" s="574"/>
      <c r="Y62" s="574"/>
      <c r="Z62" s="583"/>
      <c r="AA62" s="583"/>
      <c r="AB62" s="574"/>
      <c r="AC62" s="574"/>
      <c r="AD62" s="574"/>
      <c r="AE62" s="574"/>
      <c r="AF62" s="574"/>
      <c r="AG62" s="574"/>
      <c r="AH62" s="574"/>
      <c r="AI62" s="574"/>
      <c r="AJ62" s="574"/>
    </row>
    <row r="63" spans="1:36" s="103" customFormat="1" ht="19" customHeight="1" x14ac:dyDescent="0.15">
      <c r="A63" s="600">
        <v>2</v>
      </c>
      <c r="B63" s="113" t="s">
        <v>85</v>
      </c>
      <c r="C63" s="112"/>
      <c r="D63" s="112"/>
      <c r="E63" s="112" t="s">
        <v>160</v>
      </c>
      <c r="F63" s="112"/>
      <c r="G63" s="113"/>
      <c r="H63" s="112"/>
      <c r="I63" s="925" t="s">
        <v>1111</v>
      </c>
      <c r="J63" s="926"/>
      <c r="K63" s="926"/>
      <c r="L63" s="926"/>
      <c r="M63" s="926"/>
      <c r="N63" s="926"/>
      <c r="O63" s="926"/>
      <c r="P63" s="926"/>
      <c r="Q63" s="927"/>
      <c r="R63" s="590">
        <v>1</v>
      </c>
      <c r="S63" s="595"/>
      <c r="T63" s="587"/>
      <c r="U63" s="922">
        <v>0</v>
      </c>
      <c r="V63" s="923"/>
      <c r="W63" s="573"/>
      <c r="X63" s="574"/>
      <c r="Y63" s="574"/>
      <c r="Z63" s="583"/>
      <c r="AA63" s="583"/>
      <c r="AB63" s="574"/>
      <c r="AC63" s="574"/>
      <c r="AD63" s="574"/>
      <c r="AE63" s="574"/>
      <c r="AF63" s="574"/>
      <c r="AG63" s="574"/>
      <c r="AH63" s="574"/>
      <c r="AI63" s="574"/>
      <c r="AJ63" s="574"/>
    </row>
    <row r="64" spans="1:36" s="103" customFormat="1" ht="19" customHeight="1" x14ac:dyDescent="0.15">
      <c r="A64" s="600">
        <v>3</v>
      </c>
      <c r="B64" s="113" t="s">
        <v>85</v>
      </c>
      <c r="C64" s="112"/>
      <c r="D64" s="112" t="s">
        <v>160</v>
      </c>
      <c r="E64" s="112" t="s">
        <v>160</v>
      </c>
      <c r="F64" s="112"/>
      <c r="G64" s="113"/>
      <c r="H64" s="112"/>
      <c r="I64" s="925" t="s">
        <v>1112</v>
      </c>
      <c r="J64" s="926"/>
      <c r="K64" s="926"/>
      <c r="L64" s="926"/>
      <c r="M64" s="926"/>
      <c r="N64" s="926"/>
      <c r="O64" s="926"/>
      <c r="P64" s="926"/>
      <c r="Q64" s="927"/>
      <c r="R64" s="590">
        <v>1</v>
      </c>
      <c r="S64" s="595"/>
      <c r="T64" s="587"/>
      <c r="U64" s="922">
        <v>0</v>
      </c>
      <c r="V64" s="923"/>
      <c r="W64" s="573"/>
      <c r="X64" s="574"/>
      <c r="Y64" s="574"/>
      <c r="Z64" s="583"/>
      <c r="AA64" s="583"/>
      <c r="AB64" s="574"/>
      <c r="AC64" s="574"/>
      <c r="AD64" s="574"/>
      <c r="AE64" s="574"/>
      <c r="AF64" s="574"/>
      <c r="AG64" s="574"/>
      <c r="AH64" s="574"/>
      <c r="AI64" s="574"/>
      <c r="AJ64" s="574"/>
    </row>
    <row r="65" spans="1:36" s="103" customFormat="1" ht="19" customHeight="1" x14ac:dyDescent="0.15">
      <c r="A65" s="600">
        <v>4</v>
      </c>
      <c r="B65" s="111" t="s">
        <v>85</v>
      </c>
      <c r="C65" s="112" t="s">
        <v>160</v>
      </c>
      <c r="D65" s="112"/>
      <c r="E65" s="113"/>
      <c r="F65" s="113"/>
      <c r="G65" s="113"/>
      <c r="H65" s="112"/>
      <c r="I65" s="925" t="s">
        <v>1113</v>
      </c>
      <c r="J65" s="934"/>
      <c r="K65" s="934"/>
      <c r="L65" s="934"/>
      <c r="M65" s="934"/>
      <c r="N65" s="934"/>
      <c r="O65" s="934"/>
      <c r="P65" s="934"/>
      <c r="Q65" s="935"/>
      <c r="R65" s="590">
        <v>1</v>
      </c>
      <c r="S65" s="595"/>
      <c r="T65" s="587"/>
      <c r="U65" s="922">
        <v>0</v>
      </c>
      <c r="V65" s="923"/>
      <c r="W65" s="573"/>
      <c r="X65" s="574"/>
      <c r="Y65" s="574"/>
      <c r="Z65" s="583"/>
      <c r="AA65" s="583"/>
      <c r="AB65" s="574"/>
      <c r="AC65" s="574"/>
      <c r="AD65" s="574"/>
      <c r="AE65" s="574"/>
      <c r="AF65" s="574"/>
      <c r="AG65" s="574"/>
      <c r="AH65" s="574"/>
      <c r="AI65" s="574"/>
      <c r="AJ65" s="574"/>
    </row>
    <row r="66" spans="1:36" s="103" customFormat="1" ht="19" customHeight="1" x14ac:dyDescent="0.15">
      <c r="A66" s="600">
        <v>5</v>
      </c>
      <c r="B66" s="111" t="s">
        <v>85</v>
      </c>
      <c r="C66" s="112" t="s">
        <v>160</v>
      </c>
      <c r="D66" s="112"/>
      <c r="E66" s="113"/>
      <c r="F66" s="113"/>
      <c r="G66" s="113"/>
      <c r="H66" s="112"/>
      <c r="I66" s="925" t="s">
        <v>1114</v>
      </c>
      <c r="J66" s="934"/>
      <c r="K66" s="934"/>
      <c r="L66" s="934"/>
      <c r="M66" s="934"/>
      <c r="N66" s="934"/>
      <c r="O66" s="934"/>
      <c r="P66" s="934"/>
      <c r="Q66" s="935"/>
      <c r="R66" s="590">
        <v>1</v>
      </c>
      <c r="S66" s="595"/>
      <c r="T66" s="587"/>
      <c r="U66" s="922">
        <v>0</v>
      </c>
      <c r="V66" s="923"/>
      <c r="W66" s="573"/>
      <c r="X66" s="574"/>
      <c r="Y66" s="574"/>
      <c r="Z66" s="583"/>
      <c r="AA66" s="583"/>
      <c r="AB66" s="574"/>
      <c r="AC66" s="574"/>
      <c r="AD66" s="574"/>
      <c r="AE66" s="574"/>
      <c r="AF66" s="574"/>
      <c r="AG66" s="574"/>
      <c r="AH66" s="574"/>
      <c r="AI66" s="574"/>
      <c r="AJ66" s="574"/>
    </row>
    <row r="67" spans="1:36" s="103" customFormat="1" ht="19" customHeight="1" x14ac:dyDescent="0.15">
      <c r="A67" s="600">
        <v>6</v>
      </c>
      <c r="B67" s="113" t="s">
        <v>85</v>
      </c>
      <c r="C67" s="112" t="s">
        <v>160</v>
      </c>
      <c r="D67" s="112"/>
      <c r="E67" s="112" t="s">
        <v>160</v>
      </c>
      <c r="F67" s="112"/>
      <c r="G67" s="113"/>
      <c r="H67" s="112"/>
      <c r="I67" s="925" t="s">
        <v>1115</v>
      </c>
      <c r="J67" s="926"/>
      <c r="K67" s="926"/>
      <c r="L67" s="926"/>
      <c r="M67" s="926"/>
      <c r="N67" s="926"/>
      <c r="O67" s="926"/>
      <c r="P67" s="926"/>
      <c r="Q67" s="927"/>
      <c r="R67" s="590">
        <v>1</v>
      </c>
      <c r="S67" s="595"/>
      <c r="T67" s="587"/>
      <c r="U67" s="922">
        <v>0</v>
      </c>
      <c r="V67" s="923"/>
      <c r="W67" s="573"/>
      <c r="X67" s="574"/>
      <c r="Y67" s="574"/>
      <c r="Z67" s="583"/>
      <c r="AA67" s="583"/>
      <c r="AB67" s="574"/>
      <c r="AC67" s="574"/>
      <c r="AD67" s="574"/>
      <c r="AE67" s="574"/>
      <c r="AF67" s="574"/>
      <c r="AG67" s="574"/>
      <c r="AH67" s="574"/>
      <c r="AI67" s="574"/>
      <c r="AJ67" s="574"/>
    </row>
    <row r="68" spans="1:36" s="103" customFormat="1" ht="19" customHeight="1" x14ac:dyDescent="0.15">
      <c r="A68" s="600">
        <v>7</v>
      </c>
      <c r="B68" s="113" t="s">
        <v>85</v>
      </c>
      <c r="C68" s="112"/>
      <c r="D68" s="112"/>
      <c r="E68" s="112" t="s">
        <v>160</v>
      </c>
      <c r="F68" s="112"/>
      <c r="G68" s="113"/>
      <c r="H68" s="112"/>
      <c r="I68" s="925" t="s">
        <v>1116</v>
      </c>
      <c r="J68" s="926"/>
      <c r="K68" s="926"/>
      <c r="L68" s="926"/>
      <c r="M68" s="926"/>
      <c r="N68" s="926"/>
      <c r="O68" s="926"/>
      <c r="P68" s="926"/>
      <c r="Q68" s="927"/>
      <c r="R68" s="590">
        <v>1</v>
      </c>
      <c r="S68" s="595"/>
      <c r="T68" s="587"/>
      <c r="U68" s="922">
        <v>0</v>
      </c>
      <c r="V68" s="923"/>
      <c r="W68" s="573"/>
      <c r="X68" s="574"/>
      <c r="Y68" s="574"/>
      <c r="Z68" s="583"/>
      <c r="AA68" s="583"/>
      <c r="AB68" s="574"/>
      <c r="AC68" s="574"/>
      <c r="AD68" s="574"/>
      <c r="AE68" s="574"/>
      <c r="AF68" s="574"/>
      <c r="AG68" s="574"/>
      <c r="AH68" s="574"/>
      <c r="AI68" s="574"/>
      <c r="AJ68" s="574"/>
    </row>
    <row r="69" spans="1:36" s="103" customFormat="1" ht="19" customHeight="1" x14ac:dyDescent="0.15">
      <c r="A69" s="601">
        <v>8</v>
      </c>
      <c r="B69" s="113" t="s">
        <v>85</v>
      </c>
      <c r="C69" s="112"/>
      <c r="D69" s="112" t="s">
        <v>160</v>
      </c>
      <c r="E69" s="112" t="s">
        <v>160</v>
      </c>
      <c r="F69" s="112"/>
      <c r="G69" s="113"/>
      <c r="H69" s="112"/>
      <c r="I69" s="928" t="s">
        <v>1117</v>
      </c>
      <c r="J69" s="929"/>
      <c r="K69" s="929"/>
      <c r="L69" s="929"/>
      <c r="M69" s="929"/>
      <c r="N69" s="929"/>
      <c r="O69" s="929"/>
      <c r="P69" s="929"/>
      <c r="Q69" s="930"/>
      <c r="R69" s="590">
        <v>1</v>
      </c>
      <c r="S69" s="595"/>
      <c r="T69" s="587"/>
      <c r="U69" s="922">
        <v>0</v>
      </c>
      <c r="V69" s="923"/>
      <c r="W69" s="573"/>
      <c r="X69" s="574"/>
      <c r="Y69" s="574"/>
      <c r="Z69" s="583"/>
      <c r="AA69" s="583"/>
      <c r="AB69" s="574"/>
      <c r="AC69" s="574"/>
      <c r="AD69" s="574"/>
      <c r="AE69" s="574"/>
      <c r="AF69" s="574"/>
      <c r="AG69" s="574"/>
      <c r="AH69" s="574"/>
      <c r="AI69" s="574"/>
      <c r="AJ69" s="574"/>
    </row>
    <row r="70" spans="1:36" s="103" customFormat="1" ht="12.75" customHeight="1" x14ac:dyDescent="0.15">
      <c r="A70" s="597" t="s">
        <v>1118</v>
      </c>
      <c r="B70" s="598"/>
      <c r="C70" s="598"/>
      <c r="D70" s="598"/>
      <c r="E70" s="598"/>
      <c r="F70" s="598"/>
      <c r="G70" s="598"/>
      <c r="H70" s="598"/>
      <c r="I70" s="933" t="s">
        <v>1119</v>
      </c>
      <c r="J70" s="933"/>
      <c r="K70" s="933"/>
      <c r="L70" s="933"/>
      <c r="M70" s="933"/>
      <c r="N70" s="933"/>
      <c r="O70" s="598"/>
      <c r="P70" s="598"/>
      <c r="Q70" s="599"/>
      <c r="R70" s="568"/>
      <c r="S70" s="603"/>
      <c r="T70" s="565"/>
      <c r="U70" s="564"/>
      <c r="V70" s="565"/>
      <c r="W70" s="573"/>
      <c r="X70" s="574"/>
      <c r="Y70" s="574"/>
      <c r="Z70" s="583"/>
      <c r="AA70" s="583"/>
      <c r="AB70" s="574"/>
      <c r="AC70" s="574"/>
      <c r="AD70" s="574"/>
      <c r="AE70" s="574"/>
      <c r="AF70" s="574"/>
      <c r="AG70" s="574"/>
      <c r="AH70" s="574"/>
      <c r="AI70" s="574"/>
      <c r="AJ70" s="574"/>
    </row>
    <row r="71" spans="1:36" s="103" customFormat="1" ht="19" customHeight="1" x14ac:dyDescent="0.15">
      <c r="A71" s="600">
        <v>1</v>
      </c>
      <c r="B71" s="113" t="s">
        <v>90</v>
      </c>
      <c r="C71" s="113"/>
      <c r="D71" s="112"/>
      <c r="E71" s="113"/>
      <c r="F71" s="113"/>
      <c r="G71" s="112" t="s">
        <v>160</v>
      </c>
      <c r="H71" s="112" t="s">
        <v>160</v>
      </c>
      <c r="I71" s="925" t="s">
        <v>1120</v>
      </c>
      <c r="J71" s="926"/>
      <c r="K71" s="926"/>
      <c r="L71" s="926"/>
      <c r="M71" s="926"/>
      <c r="N71" s="926"/>
      <c r="O71" s="926"/>
      <c r="P71" s="926"/>
      <c r="Q71" s="927"/>
      <c r="R71" s="590">
        <v>1</v>
      </c>
      <c r="S71" s="595"/>
      <c r="T71" s="587"/>
      <c r="U71" s="922">
        <v>0</v>
      </c>
      <c r="V71" s="923"/>
      <c r="W71" s="573"/>
      <c r="X71" s="574"/>
      <c r="Y71" s="574"/>
      <c r="Z71" s="583"/>
      <c r="AA71" s="583"/>
      <c r="AB71" s="574"/>
      <c r="AC71" s="574"/>
      <c r="AD71" s="574"/>
      <c r="AE71" s="574"/>
      <c r="AF71" s="574"/>
      <c r="AG71" s="574"/>
      <c r="AH71" s="574"/>
      <c r="AI71" s="574"/>
      <c r="AJ71" s="574"/>
    </row>
    <row r="72" spans="1:36" s="103" customFormat="1" ht="19" customHeight="1" x14ac:dyDescent="0.15">
      <c r="A72" s="600">
        <v>2</v>
      </c>
      <c r="B72" s="113" t="s">
        <v>85</v>
      </c>
      <c r="C72" s="112"/>
      <c r="D72" s="112"/>
      <c r="E72" s="112" t="s">
        <v>160</v>
      </c>
      <c r="F72" s="112"/>
      <c r="G72" s="113"/>
      <c r="H72" s="112"/>
      <c r="I72" s="925" t="s">
        <v>1121</v>
      </c>
      <c r="J72" s="926"/>
      <c r="K72" s="926"/>
      <c r="L72" s="926"/>
      <c r="M72" s="926"/>
      <c r="N72" s="926"/>
      <c r="O72" s="926"/>
      <c r="P72" s="926"/>
      <c r="Q72" s="927"/>
      <c r="R72" s="590">
        <v>1</v>
      </c>
      <c r="S72" s="595"/>
      <c r="T72" s="587"/>
      <c r="U72" s="922">
        <v>0</v>
      </c>
      <c r="V72" s="923"/>
      <c r="W72" s="573"/>
      <c r="X72" s="574"/>
      <c r="Y72" s="574"/>
      <c r="Z72" s="583"/>
      <c r="AA72" s="583"/>
      <c r="AB72" s="574"/>
      <c r="AC72" s="574"/>
      <c r="AD72" s="574"/>
      <c r="AE72" s="574"/>
      <c r="AF72" s="574"/>
      <c r="AG72" s="574"/>
      <c r="AH72" s="574"/>
      <c r="AI72" s="574"/>
      <c r="AJ72" s="574"/>
    </row>
    <row r="73" spans="1:36" s="103" customFormat="1" ht="19" customHeight="1" x14ac:dyDescent="0.15">
      <c r="A73" s="600">
        <v>3</v>
      </c>
      <c r="B73" s="113" t="s">
        <v>85</v>
      </c>
      <c r="C73" s="112"/>
      <c r="D73" s="112" t="s">
        <v>160</v>
      </c>
      <c r="E73" s="112" t="s">
        <v>160</v>
      </c>
      <c r="F73" s="112"/>
      <c r="G73" s="113"/>
      <c r="H73" s="112"/>
      <c r="I73" s="925" t="s">
        <v>1122</v>
      </c>
      <c r="J73" s="926"/>
      <c r="K73" s="926"/>
      <c r="L73" s="926"/>
      <c r="M73" s="926"/>
      <c r="N73" s="926"/>
      <c r="O73" s="926"/>
      <c r="P73" s="926"/>
      <c r="Q73" s="927"/>
      <c r="R73" s="590">
        <v>1</v>
      </c>
      <c r="S73" s="595"/>
      <c r="T73" s="587"/>
      <c r="U73" s="922">
        <v>0</v>
      </c>
      <c r="V73" s="923"/>
      <c r="W73" s="573"/>
      <c r="X73" s="574"/>
      <c r="Y73" s="574"/>
      <c r="Z73" s="583"/>
      <c r="AA73" s="583"/>
      <c r="AB73" s="574"/>
      <c r="AC73" s="574"/>
      <c r="AD73" s="574"/>
      <c r="AE73" s="574"/>
      <c r="AF73" s="574"/>
      <c r="AG73" s="574"/>
      <c r="AH73" s="574"/>
      <c r="AI73" s="574"/>
      <c r="AJ73" s="574"/>
    </row>
    <row r="74" spans="1:36" s="103" customFormat="1" ht="19" customHeight="1" x14ac:dyDescent="0.15">
      <c r="A74" s="600">
        <v>4</v>
      </c>
      <c r="B74" s="111" t="s">
        <v>85</v>
      </c>
      <c r="C74" s="112" t="s">
        <v>160</v>
      </c>
      <c r="D74" s="112"/>
      <c r="E74" s="113"/>
      <c r="F74" s="113"/>
      <c r="G74" s="113"/>
      <c r="H74" s="112"/>
      <c r="I74" s="925" t="s">
        <v>1123</v>
      </c>
      <c r="J74" s="934"/>
      <c r="K74" s="934"/>
      <c r="L74" s="934"/>
      <c r="M74" s="934"/>
      <c r="N74" s="934"/>
      <c r="O74" s="934"/>
      <c r="P74" s="934"/>
      <c r="Q74" s="935"/>
      <c r="R74" s="590">
        <v>1</v>
      </c>
      <c r="S74" s="595"/>
      <c r="T74" s="587"/>
      <c r="U74" s="922">
        <v>0</v>
      </c>
      <c r="V74" s="923"/>
      <c r="W74" s="573"/>
      <c r="X74" s="574"/>
      <c r="Y74" s="574"/>
      <c r="Z74" s="583"/>
      <c r="AA74" s="583"/>
      <c r="AB74" s="574"/>
      <c r="AC74" s="574"/>
      <c r="AD74" s="574"/>
      <c r="AE74" s="574"/>
      <c r="AF74" s="574"/>
      <c r="AG74" s="574"/>
      <c r="AH74" s="574"/>
      <c r="AI74" s="574"/>
      <c r="AJ74" s="574"/>
    </row>
    <row r="75" spans="1:36" s="103" customFormat="1" ht="19" customHeight="1" x14ac:dyDescent="0.15">
      <c r="A75" s="600">
        <v>5</v>
      </c>
      <c r="B75" s="111" t="s">
        <v>85</v>
      </c>
      <c r="C75" s="112" t="s">
        <v>160</v>
      </c>
      <c r="D75" s="112"/>
      <c r="E75" s="113"/>
      <c r="F75" s="113"/>
      <c r="G75" s="113"/>
      <c r="H75" s="112"/>
      <c r="I75" s="925" t="s">
        <v>1124</v>
      </c>
      <c r="J75" s="934"/>
      <c r="K75" s="934"/>
      <c r="L75" s="934"/>
      <c r="M75" s="934"/>
      <c r="N75" s="934"/>
      <c r="O75" s="934"/>
      <c r="P75" s="934"/>
      <c r="Q75" s="935"/>
      <c r="R75" s="590">
        <v>1</v>
      </c>
      <c r="S75" s="595"/>
      <c r="T75" s="587"/>
      <c r="U75" s="922">
        <v>0</v>
      </c>
      <c r="V75" s="923"/>
      <c r="W75" s="573"/>
      <c r="X75" s="574"/>
      <c r="Y75" s="574"/>
      <c r="Z75" s="583"/>
      <c r="AA75" s="583"/>
      <c r="AB75" s="574"/>
      <c r="AC75" s="574"/>
      <c r="AD75" s="574"/>
      <c r="AE75" s="574"/>
      <c r="AF75" s="574"/>
      <c r="AG75" s="574"/>
      <c r="AH75" s="574"/>
      <c r="AI75" s="574"/>
      <c r="AJ75" s="574"/>
    </row>
    <row r="76" spans="1:36" s="103" customFormat="1" ht="19" customHeight="1" x14ac:dyDescent="0.15">
      <c r="A76" s="600">
        <v>6</v>
      </c>
      <c r="B76" s="113" t="s">
        <v>85</v>
      </c>
      <c r="C76" s="112" t="s">
        <v>160</v>
      </c>
      <c r="D76" s="112"/>
      <c r="E76" s="112" t="s">
        <v>160</v>
      </c>
      <c r="F76" s="112"/>
      <c r="G76" s="113"/>
      <c r="H76" s="112"/>
      <c r="I76" s="925" t="s">
        <v>1125</v>
      </c>
      <c r="J76" s="926"/>
      <c r="K76" s="926"/>
      <c r="L76" s="926"/>
      <c r="M76" s="926"/>
      <c r="N76" s="926"/>
      <c r="O76" s="926"/>
      <c r="P76" s="926"/>
      <c r="Q76" s="927"/>
      <c r="R76" s="590">
        <v>1</v>
      </c>
      <c r="S76" s="595"/>
      <c r="T76" s="587"/>
      <c r="U76" s="922">
        <v>0</v>
      </c>
      <c r="V76" s="923"/>
      <c r="W76" s="573"/>
      <c r="X76" s="574"/>
      <c r="Y76" s="574"/>
      <c r="Z76" s="583"/>
      <c r="AA76" s="583"/>
      <c r="AB76" s="574"/>
      <c r="AC76" s="574"/>
      <c r="AD76" s="574"/>
      <c r="AE76" s="574"/>
      <c r="AF76" s="574"/>
      <c r="AG76" s="574"/>
      <c r="AH76" s="574"/>
      <c r="AI76" s="574"/>
      <c r="AJ76" s="574"/>
    </row>
    <row r="77" spans="1:36" s="103" customFormat="1" ht="19" customHeight="1" x14ac:dyDescent="0.15">
      <c r="A77" s="600">
        <v>7</v>
      </c>
      <c r="B77" s="113" t="s">
        <v>85</v>
      </c>
      <c r="C77" s="112"/>
      <c r="D77" s="112"/>
      <c r="E77" s="112" t="s">
        <v>160</v>
      </c>
      <c r="F77" s="112"/>
      <c r="G77" s="113"/>
      <c r="H77" s="112"/>
      <c r="I77" s="925" t="s">
        <v>1126</v>
      </c>
      <c r="J77" s="926"/>
      <c r="K77" s="926"/>
      <c r="L77" s="926"/>
      <c r="M77" s="926"/>
      <c r="N77" s="926"/>
      <c r="O77" s="926"/>
      <c r="P77" s="926"/>
      <c r="Q77" s="927"/>
      <c r="R77" s="590">
        <v>1</v>
      </c>
      <c r="S77" s="595"/>
      <c r="T77" s="587"/>
      <c r="U77" s="922">
        <v>0</v>
      </c>
      <c r="V77" s="923"/>
      <c r="W77" s="573"/>
      <c r="X77" s="574"/>
      <c r="Y77" s="574"/>
      <c r="Z77" s="583"/>
      <c r="AA77" s="583"/>
      <c r="AB77" s="574"/>
      <c r="AC77" s="574"/>
      <c r="AD77" s="574"/>
      <c r="AE77" s="574"/>
      <c r="AF77" s="574"/>
      <c r="AG77" s="574"/>
      <c r="AH77" s="574"/>
      <c r="AI77" s="574"/>
      <c r="AJ77" s="574"/>
    </row>
    <row r="78" spans="1:36" s="103" customFormat="1" ht="19" customHeight="1" x14ac:dyDescent="0.15">
      <c r="A78" s="601">
        <v>8</v>
      </c>
      <c r="B78" s="113" t="s">
        <v>85</v>
      </c>
      <c r="C78" s="112"/>
      <c r="D78" s="112" t="s">
        <v>160</v>
      </c>
      <c r="E78" s="112" t="s">
        <v>160</v>
      </c>
      <c r="F78" s="112"/>
      <c r="G78" s="113"/>
      <c r="H78" s="112"/>
      <c r="I78" s="928" t="s">
        <v>1127</v>
      </c>
      <c r="J78" s="929"/>
      <c r="K78" s="929"/>
      <c r="L78" s="929"/>
      <c r="M78" s="929"/>
      <c r="N78" s="929"/>
      <c r="O78" s="929"/>
      <c r="P78" s="929"/>
      <c r="Q78" s="930"/>
      <c r="R78" s="590">
        <v>1</v>
      </c>
      <c r="S78" s="595"/>
      <c r="T78" s="587"/>
      <c r="U78" s="922">
        <v>0</v>
      </c>
      <c r="V78" s="923"/>
      <c r="W78" s="573"/>
      <c r="X78" s="574"/>
      <c r="Y78" s="574"/>
      <c r="Z78" s="583"/>
      <c r="AA78" s="583"/>
      <c r="AB78" s="574"/>
      <c r="AC78" s="574"/>
      <c r="AD78" s="574"/>
      <c r="AE78" s="574"/>
      <c r="AF78" s="574"/>
      <c r="AG78" s="574"/>
      <c r="AH78" s="574"/>
      <c r="AI78" s="574"/>
      <c r="AJ78" s="574"/>
    </row>
    <row r="79" spans="1:36" s="103" customFormat="1" ht="12.75" customHeight="1" x14ac:dyDescent="0.15">
      <c r="A79" s="597" t="s">
        <v>1128</v>
      </c>
      <c r="B79" s="598"/>
      <c r="C79" s="598"/>
      <c r="D79" s="598"/>
      <c r="E79" s="598"/>
      <c r="F79" s="598"/>
      <c r="G79" s="598"/>
      <c r="H79" s="598"/>
      <c r="I79" s="933" t="s">
        <v>1129</v>
      </c>
      <c r="J79" s="933"/>
      <c r="K79" s="933"/>
      <c r="L79" s="933"/>
      <c r="M79" s="933"/>
      <c r="N79" s="933"/>
      <c r="O79" s="598"/>
      <c r="P79" s="598"/>
      <c r="Q79" s="599"/>
      <c r="R79" s="568"/>
      <c r="S79" s="603"/>
      <c r="T79" s="565"/>
      <c r="U79" s="564"/>
      <c r="V79" s="565"/>
      <c r="W79" s="573"/>
      <c r="X79" s="574"/>
      <c r="Y79" s="574"/>
      <c r="Z79" s="583"/>
      <c r="AA79" s="583"/>
      <c r="AB79" s="574"/>
      <c r="AC79" s="574"/>
      <c r="AD79" s="574"/>
      <c r="AE79" s="574"/>
      <c r="AF79" s="574"/>
      <c r="AG79" s="574"/>
      <c r="AH79" s="574"/>
      <c r="AI79" s="574"/>
      <c r="AJ79" s="574"/>
    </row>
    <row r="80" spans="1:36" s="103" customFormat="1" ht="19" customHeight="1" x14ac:dyDescent="0.15">
      <c r="A80" s="600">
        <v>1</v>
      </c>
      <c r="B80" s="113" t="s">
        <v>90</v>
      </c>
      <c r="C80" s="113"/>
      <c r="D80" s="112"/>
      <c r="E80" s="113"/>
      <c r="F80" s="113"/>
      <c r="G80" s="113"/>
      <c r="H80" s="112" t="s">
        <v>160</v>
      </c>
      <c r="I80" s="925" t="s">
        <v>1130</v>
      </c>
      <c r="J80" s="926"/>
      <c r="K80" s="926"/>
      <c r="L80" s="926"/>
      <c r="M80" s="926"/>
      <c r="N80" s="926"/>
      <c r="O80" s="926"/>
      <c r="P80" s="926"/>
      <c r="Q80" s="927"/>
      <c r="R80" s="590">
        <v>1</v>
      </c>
      <c r="S80" s="595"/>
      <c r="T80" s="587"/>
      <c r="U80" s="922">
        <v>0</v>
      </c>
      <c r="V80" s="923"/>
      <c r="W80" s="573"/>
      <c r="X80" s="574"/>
      <c r="Y80" s="574"/>
      <c r="Z80" s="583"/>
      <c r="AA80" s="583"/>
      <c r="AB80" s="574"/>
      <c r="AC80" s="574"/>
      <c r="AD80" s="574"/>
      <c r="AE80" s="574"/>
      <c r="AF80" s="574"/>
      <c r="AG80" s="574"/>
      <c r="AH80" s="574"/>
      <c r="AI80" s="574"/>
      <c r="AJ80" s="574"/>
    </row>
    <row r="81" spans="1:36" s="103" customFormat="1" ht="19" customHeight="1" x14ac:dyDescent="0.15">
      <c r="A81" s="600">
        <v>2</v>
      </c>
      <c r="B81" s="113" t="s">
        <v>90</v>
      </c>
      <c r="C81" s="113"/>
      <c r="D81" s="112"/>
      <c r="E81" s="113"/>
      <c r="F81" s="113"/>
      <c r="G81" s="112" t="s">
        <v>160</v>
      </c>
      <c r="H81" s="112" t="s">
        <v>160</v>
      </c>
      <c r="I81" s="925" t="s">
        <v>1131</v>
      </c>
      <c r="J81" s="926"/>
      <c r="K81" s="926"/>
      <c r="L81" s="926"/>
      <c r="M81" s="926"/>
      <c r="N81" s="926"/>
      <c r="O81" s="926"/>
      <c r="P81" s="926"/>
      <c r="Q81" s="927"/>
      <c r="R81" s="590">
        <v>1</v>
      </c>
      <c r="S81" s="595"/>
      <c r="T81" s="587"/>
      <c r="U81" s="922">
        <v>0</v>
      </c>
      <c r="V81" s="923"/>
      <c r="W81" s="573"/>
      <c r="X81" s="574"/>
      <c r="Y81" s="574"/>
      <c r="Z81" s="583"/>
      <c r="AA81" s="583"/>
      <c r="AB81" s="574"/>
      <c r="AC81" s="574"/>
      <c r="AD81" s="574"/>
      <c r="AE81" s="574"/>
      <c r="AF81" s="574"/>
      <c r="AG81" s="574"/>
      <c r="AH81" s="574"/>
      <c r="AI81" s="574"/>
      <c r="AJ81" s="574"/>
    </row>
    <row r="82" spans="1:36" s="103" customFormat="1" ht="19" customHeight="1" x14ac:dyDescent="0.15">
      <c r="A82" s="601">
        <v>3</v>
      </c>
      <c r="B82" s="113" t="s">
        <v>90</v>
      </c>
      <c r="C82" s="113"/>
      <c r="D82" s="112"/>
      <c r="E82" s="113"/>
      <c r="F82" s="113"/>
      <c r="G82" s="112" t="s">
        <v>160</v>
      </c>
      <c r="H82" s="112" t="s">
        <v>160</v>
      </c>
      <c r="I82" s="928" t="s">
        <v>1132</v>
      </c>
      <c r="J82" s="929"/>
      <c r="K82" s="929"/>
      <c r="L82" s="929"/>
      <c r="M82" s="929"/>
      <c r="N82" s="929"/>
      <c r="O82" s="929"/>
      <c r="P82" s="929"/>
      <c r="Q82" s="930"/>
      <c r="R82" s="590">
        <v>1</v>
      </c>
      <c r="S82" s="595"/>
      <c r="T82" s="587"/>
      <c r="U82" s="922">
        <v>0</v>
      </c>
      <c r="V82" s="923"/>
      <c r="W82" s="573"/>
      <c r="X82" s="574"/>
      <c r="Y82" s="574"/>
      <c r="Z82" s="583"/>
      <c r="AA82" s="583"/>
      <c r="AB82" s="574"/>
      <c r="AC82" s="574"/>
      <c r="AD82" s="574"/>
      <c r="AE82" s="574"/>
      <c r="AF82" s="574"/>
      <c r="AG82" s="574"/>
      <c r="AH82" s="574"/>
      <c r="AI82" s="574"/>
      <c r="AJ82" s="574"/>
    </row>
    <row r="83" spans="1:36" s="103" customFormat="1" ht="13.5" customHeight="1" x14ac:dyDescent="0.15">
      <c r="A83" s="932"/>
      <c r="B83" s="932"/>
      <c r="C83" s="932"/>
      <c r="D83" s="932"/>
      <c r="E83" s="932"/>
      <c r="F83" s="932"/>
      <c r="G83" s="932"/>
      <c r="H83" s="932"/>
      <c r="I83" s="932"/>
      <c r="J83" s="932"/>
      <c r="K83" s="932"/>
      <c r="L83" s="932"/>
      <c r="M83" s="932"/>
      <c r="N83" s="932"/>
      <c r="O83" s="932"/>
      <c r="P83" s="932"/>
      <c r="Q83" s="932"/>
      <c r="R83" s="932"/>
      <c r="S83" s="932"/>
      <c r="T83" s="932"/>
      <c r="U83" s="932"/>
      <c r="V83" s="932"/>
      <c r="W83" s="573"/>
      <c r="X83" s="574"/>
      <c r="Y83" s="574"/>
      <c r="Z83" s="583"/>
      <c r="AA83" s="583"/>
      <c r="AB83" s="574"/>
      <c r="AC83" s="574"/>
      <c r="AD83" s="574"/>
      <c r="AE83" s="574"/>
      <c r="AF83" s="574"/>
      <c r="AG83" s="574"/>
      <c r="AH83" s="574"/>
      <c r="AI83" s="574"/>
      <c r="AJ83" s="574"/>
    </row>
    <row r="84" spans="1:36" s="103" customFormat="1" ht="12.75" hidden="1" customHeight="1" x14ac:dyDescent="0.15">
      <c r="A84" s="931" t="s">
        <v>1133</v>
      </c>
      <c r="B84" s="931"/>
      <c r="C84" s="931"/>
      <c r="D84" s="931"/>
      <c r="E84" s="931"/>
      <c r="F84" s="931"/>
      <c r="G84" s="931"/>
      <c r="H84" s="931"/>
      <c r="I84" s="931"/>
      <c r="J84" s="931"/>
      <c r="K84" s="931"/>
      <c r="L84" s="931"/>
      <c r="M84" s="931"/>
      <c r="N84" s="931"/>
      <c r="O84" s="931"/>
      <c r="P84" s="931"/>
      <c r="Q84" s="931"/>
      <c r="R84" s="931"/>
      <c r="S84" s="931"/>
      <c r="T84" s="931"/>
      <c r="U84" s="931"/>
      <c r="V84" s="931"/>
      <c r="W84" s="573"/>
      <c r="X84" s="573"/>
      <c r="Y84" s="573"/>
      <c r="Z84" s="574"/>
      <c r="AA84" s="574"/>
      <c r="AB84" s="574"/>
      <c r="AC84" s="574"/>
      <c r="AD84" s="574"/>
      <c r="AE84" s="574"/>
      <c r="AF84" s="574"/>
      <c r="AG84" s="574"/>
      <c r="AH84" s="574"/>
      <c r="AI84" s="574"/>
      <c r="AJ84" s="574"/>
    </row>
    <row r="85" spans="1:36" s="103" customFormat="1" ht="12.75" hidden="1" customHeight="1" x14ac:dyDescent="0.15">
      <c r="A85" s="924" t="s">
        <v>1134</v>
      </c>
      <c r="B85" s="924"/>
      <c r="C85" s="924"/>
      <c r="D85" s="924"/>
      <c r="E85" s="924"/>
      <c r="F85" s="924"/>
      <c r="G85" s="924"/>
      <c r="H85" s="924"/>
      <c r="I85" s="924"/>
      <c r="J85" s="924"/>
      <c r="K85" s="924"/>
      <c r="L85" s="924"/>
      <c r="M85" s="924"/>
      <c r="N85" s="924"/>
      <c r="O85" s="924"/>
      <c r="P85" s="924"/>
      <c r="Q85" s="924"/>
      <c r="R85" s="924"/>
      <c r="S85" s="924"/>
      <c r="T85" s="924"/>
      <c r="U85" s="924"/>
      <c r="V85" s="924"/>
      <c r="W85" s="573"/>
      <c r="X85" s="573"/>
      <c r="Y85" s="573"/>
      <c r="Z85" s="574"/>
      <c r="AA85" s="574"/>
      <c r="AB85" s="574"/>
      <c r="AC85" s="574"/>
      <c r="AD85" s="574"/>
      <c r="AE85" s="574"/>
      <c r="AF85" s="574"/>
      <c r="AG85" s="574"/>
      <c r="AH85" s="574"/>
      <c r="AI85" s="574"/>
      <c r="AJ85" s="574"/>
    </row>
    <row r="86" spans="1:36" s="103" customFormat="1" ht="12.75" hidden="1" customHeight="1" x14ac:dyDescent="0.15">
      <c r="A86" s="924" t="s">
        <v>1135</v>
      </c>
      <c r="B86" s="924"/>
      <c r="C86" s="924"/>
      <c r="D86" s="924"/>
      <c r="E86" s="924"/>
      <c r="F86" s="924"/>
      <c r="G86" s="924"/>
      <c r="H86" s="924"/>
      <c r="I86" s="924"/>
      <c r="J86" s="924"/>
      <c r="K86" s="924"/>
      <c r="L86" s="924"/>
      <c r="M86" s="924"/>
      <c r="N86" s="924"/>
      <c r="O86" s="924"/>
      <c r="P86" s="924"/>
      <c r="Q86" s="924"/>
      <c r="R86" s="924"/>
      <c r="S86" s="924"/>
      <c r="T86" s="924"/>
      <c r="U86" s="924"/>
      <c r="V86" s="924"/>
      <c r="W86" s="573"/>
      <c r="X86" s="573"/>
      <c r="Y86" s="573"/>
      <c r="Z86" s="574"/>
      <c r="AA86" s="574"/>
      <c r="AB86" s="574"/>
      <c r="AC86" s="574"/>
      <c r="AD86" s="574"/>
      <c r="AE86" s="574"/>
      <c r="AF86" s="574"/>
      <c r="AG86" s="574"/>
      <c r="AH86" s="574"/>
      <c r="AI86" s="574"/>
      <c r="AJ86" s="574"/>
    </row>
    <row r="87" spans="1:36" s="574" customFormat="1" hidden="1" x14ac:dyDescent="0.15">
      <c r="A87" s="940"/>
      <c r="B87" s="940"/>
      <c r="C87" s="940"/>
      <c r="D87" s="940"/>
      <c r="E87" s="940"/>
      <c r="F87" s="940"/>
      <c r="G87" s="940"/>
      <c r="H87" s="940"/>
      <c r="I87" s="940"/>
      <c r="J87" s="940"/>
      <c r="K87" s="940"/>
      <c r="L87" s="940"/>
      <c r="M87" s="940"/>
      <c r="N87" s="940"/>
      <c r="O87" s="940"/>
      <c r="P87" s="940"/>
      <c r="Q87" s="940"/>
      <c r="R87" s="940"/>
      <c r="S87" s="940"/>
      <c r="T87" s="940"/>
      <c r="U87" s="940"/>
      <c r="V87" s="940"/>
      <c r="W87" s="573"/>
      <c r="X87" s="573"/>
      <c r="Y87" s="573"/>
    </row>
    <row r="88" spans="1:36" s="574" customFormat="1" hidden="1" x14ac:dyDescent="0.15">
      <c r="A88" s="573"/>
      <c r="B88" s="575" t="s">
        <v>85</v>
      </c>
      <c r="C88" s="941" t="s">
        <v>651</v>
      </c>
      <c r="D88" s="939"/>
      <c r="E88" s="939"/>
      <c r="F88" s="939"/>
      <c r="G88" s="939"/>
      <c r="H88" s="939"/>
      <c r="I88" s="573"/>
      <c r="J88" s="573"/>
      <c r="K88" s="936"/>
      <c r="L88" s="936"/>
      <c r="M88" s="936"/>
      <c r="N88" s="936"/>
      <c r="O88" s="936"/>
      <c r="P88" s="936"/>
      <c r="Q88" s="936"/>
      <c r="R88" s="576"/>
      <c r="S88" s="577"/>
      <c r="T88" s="577"/>
      <c r="U88" s="577"/>
      <c r="V88" s="577"/>
      <c r="W88" s="573"/>
      <c r="X88" s="573"/>
      <c r="Y88" s="573"/>
    </row>
    <row r="89" spans="1:36" s="574" customFormat="1" hidden="1" x14ac:dyDescent="0.15">
      <c r="A89" s="573"/>
      <c r="B89" s="575" t="s">
        <v>195</v>
      </c>
      <c r="C89" s="941" t="s">
        <v>654</v>
      </c>
      <c r="D89" s="939"/>
      <c r="E89" s="939"/>
      <c r="F89" s="939"/>
      <c r="G89" s="939"/>
      <c r="H89" s="939"/>
      <c r="I89" s="573"/>
      <c r="J89" s="573"/>
      <c r="K89" s="573"/>
      <c r="L89" s="573"/>
      <c r="M89" s="573"/>
      <c r="N89" s="573"/>
      <c r="O89" s="573"/>
      <c r="P89" s="573"/>
      <c r="Q89" s="573"/>
      <c r="R89" s="577"/>
      <c r="S89" s="577"/>
      <c r="T89" s="577"/>
      <c r="U89" s="577"/>
      <c r="V89" s="577"/>
      <c r="W89" s="573"/>
      <c r="X89" s="573"/>
      <c r="Y89" s="573"/>
    </row>
    <row r="90" spans="1:36" s="573" customFormat="1" hidden="1" x14ac:dyDescent="0.15">
      <c r="B90" s="575" t="s">
        <v>90</v>
      </c>
      <c r="C90" s="941" t="s">
        <v>657</v>
      </c>
      <c r="D90" s="939"/>
      <c r="E90" s="939"/>
      <c r="F90" s="939"/>
      <c r="G90" s="939"/>
      <c r="H90" s="939"/>
      <c r="L90" s="936"/>
      <c r="M90" s="936"/>
      <c r="N90" s="936"/>
      <c r="O90" s="936"/>
      <c r="P90" s="936"/>
      <c r="Q90" s="936"/>
      <c r="R90" s="936"/>
      <c r="S90" s="593"/>
      <c r="T90" s="578"/>
      <c r="U90" s="577"/>
      <c r="V90" s="577"/>
      <c r="Z90" s="574"/>
      <c r="AA90" s="574"/>
      <c r="AB90" s="574"/>
    </row>
    <row r="91" spans="1:36" s="574" customFormat="1" hidden="1" x14ac:dyDescent="0.15">
      <c r="A91" s="573"/>
      <c r="B91" s="573"/>
      <c r="C91" s="573"/>
      <c r="D91" s="573"/>
      <c r="E91" s="573"/>
      <c r="F91" s="573"/>
      <c r="G91" s="573"/>
      <c r="H91" s="573"/>
      <c r="I91" s="573"/>
      <c r="J91" s="573"/>
      <c r="K91" s="573"/>
      <c r="L91" s="573"/>
      <c r="M91" s="573"/>
      <c r="N91" s="573"/>
      <c r="O91" s="573"/>
      <c r="P91" s="573"/>
      <c r="Q91" s="573"/>
      <c r="R91" s="577"/>
      <c r="T91" s="577"/>
      <c r="U91" s="577"/>
      <c r="V91" s="577"/>
      <c r="W91" s="573"/>
      <c r="X91" s="573"/>
      <c r="Y91" s="573"/>
    </row>
    <row r="92" spans="1:36" s="573" customFormat="1" hidden="1" x14ac:dyDescent="0.15">
      <c r="M92" s="936"/>
      <c r="N92" s="936"/>
      <c r="O92" s="936"/>
      <c r="P92" s="936"/>
      <c r="Q92" s="936"/>
      <c r="R92" s="936"/>
      <c r="S92" s="936"/>
      <c r="T92" s="936"/>
      <c r="U92" s="937"/>
      <c r="V92" s="937"/>
      <c r="Z92" s="574"/>
      <c r="AA92" s="574"/>
      <c r="AB92" s="574"/>
    </row>
    <row r="93" spans="1:36" s="573" customFormat="1" hidden="1" x14ac:dyDescent="0.15">
      <c r="R93" s="577"/>
      <c r="S93" s="577"/>
      <c r="T93" s="577"/>
      <c r="U93" s="577"/>
      <c r="V93" s="577"/>
      <c r="Z93" s="574"/>
      <c r="AA93" s="574"/>
      <c r="AB93" s="574"/>
      <c r="AC93" s="574"/>
      <c r="AD93" s="574"/>
      <c r="AE93" s="574"/>
      <c r="AF93" s="574"/>
    </row>
    <row r="94" spans="1:36" s="573" customFormat="1" hidden="1" x14ac:dyDescent="0.15">
      <c r="J94" s="938"/>
      <c r="K94" s="938"/>
      <c r="L94" s="938"/>
      <c r="M94" s="936"/>
      <c r="N94" s="936"/>
      <c r="O94" s="936"/>
      <c r="P94" s="936"/>
      <c r="Q94" s="936"/>
      <c r="R94" s="936"/>
      <c r="S94" s="936"/>
      <c r="T94" s="936"/>
      <c r="U94" s="942"/>
      <c r="V94" s="943"/>
      <c r="Z94" s="574"/>
      <c r="AA94" s="574"/>
      <c r="AB94" s="574"/>
    </row>
    <row r="95" spans="1:36" s="573" customFormat="1" hidden="1" x14ac:dyDescent="0.15">
      <c r="J95" s="939"/>
      <c r="K95" s="939"/>
      <c r="L95" s="939"/>
      <c r="M95" s="939"/>
      <c r="R95" s="577"/>
      <c r="S95" s="577"/>
      <c r="T95" s="577"/>
      <c r="U95" s="577"/>
      <c r="V95" s="577"/>
      <c r="Z95" s="574"/>
      <c r="AA95" s="574"/>
      <c r="AB95" s="574"/>
    </row>
    <row r="96" spans="1:36" s="573" customFormat="1" x14ac:dyDescent="0.15">
      <c r="R96" s="577"/>
      <c r="S96" s="577"/>
      <c r="T96" s="577"/>
      <c r="U96" s="577"/>
      <c r="V96" s="577"/>
      <c r="Z96" s="574"/>
      <c r="AA96" s="574"/>
      <c r="AB96" s="574"/>
      <c r="AC96" s="574"/>
      <c r="AD96" s="574"/>
      <c r="AE96" s="574"/>
      <c r="AF96" s="574"/>
    </row>
    <row r="97" spans="18:32" s="573" customFormat="1" x14ac:dyDescent="0.15">
      <c r="R97" s="577"/>
      <c r="S97" s="577"/>
      <c r="T97" s="577"/>
      <c r="U97" s="577"/>
      <c r="V97" s="577"/>
      <c r="Z97" s="574"/>
      <c r="AA97" s="574"/>
      <c r="AB97" s="574"/>
      <c r="AC97" s="574"/>
      <c r="AD97" s="574"/>
      <c r="AE97" s="574"/>
      <c r="AF97" s="574"/>
    </row>
    <row r="98" spans="18:32" s="573" customFormat="1" x14ac:dyDescent="0.15">
      <c r="R98" s="577"/>
      <c r="S98" s="577"/>
      <c r="T98" s="577"/>
      <c r="U98" s="577"/>
      <c r="V98" s="577"/>
      <c r="Z98" s="574"/>
      <c r="AA98" s="574"/>
      <c r="AB98" s="574"/>
      <c r="AC98" s="574"/>
      <c r="AD98" s="574"/>
      <c r="AE98" s="574"/>
      <c r="AF98" s="574"/>
    </row>
    <row r="99" spans="18:32" s="573" customFormat="1" x14ac:dyDescent="0.15">
      <c r="R99" s="577"/>
      <c r="S99" s="577"/>
      <c r="T99" s="577"/>
      <c r="U99" s="577"/>
      <c r="V99" s="577"/>
      <c r="Z99" s="574"/>
      <c r="AA99" s="574"/>
      <c r="AB99" s="574"/>
      <c r="AC99" s="574"/>
      <c r="AD99" s="574"/>
      <c r="AE99" s="574"/>
      <c r="AF99" s="574"/>
    </row>
    <row r="100" spans="18:32" s="573" customFormat="1" x14ac:dyDescent="0.15">
      <c r="R100" s="577"/>
      <c r="S100" s="577"/>
      <c r="T100" s="577"/>
      <c r="U100" s="577"/>
      <c r="V100" s="577"/>
      <c r="Z100" s="574"/>
      <c r="AA100" s="574"/>
      <c r="AB100" s="574"/>
      <c r="AC100" s="574"/>
      <c r="AD100" s="574"/>
      <c r="AE100" s="574"/>
      <c r="AF100" s="574"/>
    </row>
    <row r="101" spans="18:32" s="573" customFormat="1" x14ac:dyDescent="0.15">
      <c r="R101" s="577"/>
      <c r="S101" s="577"/>
      <c r="T101" s="577"/>
      <c r="U101" s="577"/>
      <c r="V101" s="577"/>
      <c r="Z101" s="574"/>
      <c r="AA101" s="574"/>
      <c r="AB101" s="574"/>
      <c r="AC101" s="574"/>
      <c r="AD101" s="574"/>
      <c r="AE101" s="574"/>
      <c r="AF101" s="574"/>
    </row>
  </sheetData>
  <sheetProtection algorithmName="SHA-512" hashValue="imqa6sp7nRzlD82TRBEDjCCvjwFlxs9Iq+7t8bFxDG6mO3r1DEl4w4iC0cOS6LM2UGp+F7lOh1bL0eNUG5tLxQ==" saltValue="FUszGeGPRr9bESgXYL3uyA==" spinCount="100000" sheet="1" selectLockedCells="1"/>
  <mergeCells count="162">
    <mergeCell ref="U94:V94"/>
    <mergeCell ref="A1:V1"/>
    <mergeCell ref="A2:V2"/>
    <mergeCell ref="A3:P3"/>
    <mergeCell ref="S6:T6"/>
    <mergeCell ref="U6:V6"/>
    <mergeCell ref="S7:T7"/>
    <mergeCell ref="U7:V7"/>
    <mergeCell ref="I16:Q16"/>
    <mergeCell ref="I11:Q11"/>
    <mergeCell ref="U11:V11"/>
    <mergeCell ref="U13:V13"/>
    <mergeCell ref="I18:Q18"/>
    <mergeCell ref="U18:V18"/>
    <mergeCell ref="I14:Q14"/>
    <mergeCell ref="U14:V14"/>
    <mergeCell ref="I15:Q15"/>
    <mergeCell ref="S8:T8"/>
    <mergeCell ref="U8:V8"/>
    <mergeCell ref="U24:V24"/>
    <mergeCell ref="I25:Q25"/>
    <mergeCell ref="I20:Q20"/>
    <mergeCell ref="I21:Q21"/>
    <mergeCell ref="U21:V21"/>
    <mergeCell ref="U25:V25"/>
    <mergeCell ref="I9:N9"/>
    <mergeCell ref="I10:Q10"/>
    <mergeCell ref="U10:V10"/>
    <mergeCell ref="U17:V17"/>
    <mergeCell ref="U15:V15"/>
    <mergeCell ref="U16:V16"/>
    <mergeCell ref="I17:Q17"/>
    <mergeCell ref="I12:Q12"/>
    <mergeCell ref="U12:V12"/>
    <mergeCell ref="I13:Q13"/>
    <mergeCell ref="M92:T92"/>
    <mergeCell ref="U92:V92"/>
    <mergeCell ref="J94:L94"/>
    <mergeCell ref="M94:T94"/>
    <mergeCell ref="J95:M95"/>
    <mergeCell ref="I19:Q19"/>
    <mergeCell ref="U19:V19"/>
    <mergeCell ref="I24:Q24"/>
    <mergeCell ref="A87:V87"/>
    <mergeCell ref="C88:H88"/>
    <mergeCell ref="K88:Q88"/>
    <mergeCell ref="C89:H89"/>
    <mergeCell ref="C90:H90"/>
    <mergeCell ref="L90:R90"/>
    <mergeCell ref="I27:N27"/>
    <mergeCell ref="I28:Q28"/>
    <mergeCell ref="U28:V28"/>
    <mergeCell ref="I32:N32"/>
    <mergeCell ref="I33:Q33"/>
    <mergeCell ref="I64:Q64"/>
    <mergeCell ref="I22:Q22"/>
    <mergeCell ref="U22:V22"/>
    <mergeCell ref="I23:Q23"/>
    <mergeCell ref="U23:V23"/>
    <mergeCell ref="I26:Q26"/>
    <mergeCell ref="I47:Q47"/>
    <mergeCell ref="U52:V52"/>
    <mergeCell ref="U34:V34"/>
    <mergeCell ref="I36:Q36"/>
    <mergeCell ref="U66:V66"/>
    <mergeCell ref="I65:Q65"/>
    <mergeCell ref="U26:V26"/>
    <mergeCell ref="U64:V64"/>
    <mergeCell ref="U62:V62"/>
    <mergeCell ref="U49:V49"/>
    <mergeCell ref="U33:V33"/>
    <mergeCell ref="U29:V29"/>
    <mergeCell ref="U30:V30"/>
    <mergeCell ref="I29:Q29"/>
    <mergeCell ref="I62:Q62"/>
    <mergeCell ref="I60:Q60"/>
    <mergeCell ref="U60:V60"/>
    <mergeCell ref="I63:Q63"/>
    <mergeCell ref="U63:V63"/>
    <mergeCell ref="U65:V65"/>
    <mergeCell ref="I66:Q66"/>
    <mergeCell ref="I30:Q30"/>
    <mergeCell ref="I35:Q35"/>
    <mergeCell ref="I34:Q34"/>
    <mergeCell ref="U31:V31"/>
    <mergeCell ref="U35:V35"/>
    <mergeCell ref="I61:N61"/>
    <mergeCell ref="I48:N48"/>
    <mergeCell ref="I31:Q31"/>
    <mergeCell ref="I49:Q49"/>
    <mergeCell ref="I50:Q50"/>
    <mergeCell ref="I53:N53"/>
    <mergeCell ref="U36:V36"/>
    <mergeCell ref="I51:Q51"/>
    <mergeCell ref="U51:V51"/>
    <mergeCell ref="I52:Q52"/>
    <mergeCell ref="U44:V44"/>
    <mergeCell ref="I45:Q45"/>
    <mergeCell ref="U45:V45"/>
    <mergeCell ref="U50:V50"/>
    <mergeCell ref="I40:Q40"/>
    <mergeCell ref="U40:V40"/>
    <mergeCell ref="I37:N37"/>
    <mergeCell ref="I38:Q38"/>
    <mergeCell ref="U38:V38"/>
    <mergeCell ref="I39:Q39"/>
    <mergeCell ref="U39:V39"/>
    <mergeCell ref="I41:Q41"/>
    <mergeCell ref="U41:V41"/>
    <mergeCell ref="U47:V47"/>
    <mergeCell ref="I42:Q42"/>
    <mergeCell ref="U42:V42"/>
    <mergeCell ref="I46:Q46"/>
    <mergeCell ref="U46:V46"/>
    <mergeCell ref="I44:Q44"/>
    <mergeCell ref="I43:N43"/>
    <mergeCell ref="I75:Q75"/>
    <mergeCell ref="I70:N70"/>
    <mergeCell ref="I71:Q71"/>
    <mergeCell ref="I67:Q67"/>
    <mergeCell ref="I74:Q74"/>
    <mergeCell ref="I72:Q72"/>
    <mergeCell ref="I69:Q69"/>
    <mergeCell ref="U71:V71"/>
    <mergeCell ref="I73:Q73"/>
    <mergeCell ref="U73:V73"/>
    <mergeCell ref="U72:V72"/>
    <mergeCell ref="U67:V67"/>
    <mergeCell ref="I68:Q68"/>
    <mergeCell ref="U68:V68"/>
    <mergeCell ref="U69:V69"/>
    <mergeCell ref="U74:V74"/>
    <mergeCell ref="U75:V75"/>
    <mergeCell ref="U58:V58"/>
    <mergeCell ref="I59:Q59"/>
    <mergeCell ref="U59:V59"/>
    <mergeCell ref="I55:Q55"/>
    <mergeCell ref="I56:Q56"/>
    <mergeCell ref="U54:V54"/>
    <mergeCell ref="I54:Q54"/>
    <mergeCell ref="U56:V56"/>
    <mergeCell ref="I57:Q57"/>
    <mergeCell ref="U57:V57"/>
    <mergeCell ref="U55:V55"/>
    <mergeCell ref="I58:Q58"/>
    <mergeCell ref="U76:V76"/>
    <mergeCell ref="A86:V86"/>
    <mergeCell ref="I77:Q77"/>
    <mergeCell ref="U77:V77"/>
    <mergeCell ref="I78:Q78"/>
    <mergeCell ref="U78:V78"/>
    <mergeCell ref="I82:Q82"/>
    <mergeCell ref="U82:V82"/>
    <mergeCell ref="U81:V81"/>
    <mergeCell ref="U80:V80"/>
    <mergeCell ref="A84:V84"/>
    <mergeCell ref="A83:V83"/>
    <mergeCell ref="A85:V85"/>
    <mergeCell ref="I81:Q81"/>
    <mergeCell ref="I80:Q80"/>
    <mergeCell ref="I79:N79"/>
    <mergeCell ref="I76:Q76"/>
  </mergeCells>
  <dataValidations count="2">
    <dataValidation type="list" allowBlank="1" showInputMessage="1" showErrorMessage="1" sqref="U71:V78 U10:V19 U21:V26 U28:V31 U33:V36 T38:V42 U44:V47 U49:V52 U54:V60 U62:V69 U80:V82" xr:uid="{C896B804-197C-A14E-B41B-346E3D37D908}">
      <formula1>$AB$1:$AB$2</formula1>
    </dataValidation>
    <dataValidation type="list" allowBlank="1" showInputMessage="1" showErrorMessage="1" sqref="S10:T19 S21:T26 S28:T31 S33:T36 S38:S42 S44:T47 S49:T52 S54:T60 S62:T69 S71:T78 S80:T82" xr:uid="{2C34199F-A0CE-7944-9D51-432EA67AEA4B}">
      <formula1>$Z$8:$Z$9</formula1>
    </dataValidation>
  </dataValidations>
  <hyperlinks>
    <hyperlink ref="A84:V84" r:id="rId1" display="Please review the FGBC Green Fleet Management &amp; Vehicle Maintenance Module" xr:uid="{00000000-0004-0000-1900-000001000000}"/>
  </hyperlinks>
  <pageMargins left="0.5" right="0.5" top="0.5" bottom="0.5" header="0.5" footer="0.5"/>
  <pageSetup scale="64" fitToHeight="2" orientation="landscape" r:id="rId2"/>
  <headerFooter alignWithMargins="0"/>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5FC89-DB73-C344-A8C2-4ABDC42E8A79}">
  <sheetPr codeName="Sheet19"/>
  <dimension ref="A1:A2"/>
  <sheetViews>
    <sheetView workbookViewId="0">
      <selection activeCell="B5" sqref="B5"/>
    </sheetView>
  </sheetViews>
  <sheetFormatPr baseColWidth="10" defaultColWidth="11.5" defaultRowHeight="13" x14ac:dyDescent="0.15"/>
  <cols>
    <col min="1" max="1" width="12.5" customWidth="1"/>
  </cols>
  <sheetData>
    <row r="1" spans="1:1" x14ac:dyDescent="0.15">
      <c r="A1" s="17" t="s">
        <v>760</v>
      </c>
    </row>
    <row r="2" spans="1:1" x14ac:dyDescent="0.15">
      <c r="A2" s="17" t="s">
        <v>1050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1">
    <pageSetUpPr fitToPage="1"/>
  </sheetPr>
  <dimension ref="A1:Z65"/>
  <sheetViews>
    <sheetView zoomScaleNormal="100" workbookViewId="0">
      <selection activeCell="J55" sqref="J55:L55"/>
    </sheetView>
  </sheetViews>
  <sheetFormatPr baseColWidth="10" defaultColWidth="8.83203125" defaultRowHeight="13" x14ac:dyDescent="0.15"/>
  <cols>
    <col min="2" max="2" width="12.6640625" customWidth="1"/>
    <col min="4" max="5" width="10.33203125" bestFit="1" customWidth="1"/>
    <col min="6" max="6" width="2.5" customWidth="1"/>
    <col min="7" max="7" width="4.83203125" customWidth="1"/>
    <col min="9" max="9" width="4.5" customWidth="1"/>
    <col min="10" max="10" width="10.33203125" customWidth="1"/>
    <col min="11" max="11" width="10.33203125" bestFit="1" customWidth="1"/>
    <col min="12" max="12" width="11.1640625" customWidth="1"/>
  </cols>
  <sheetData>
    <row r="1" spans="1:26" ht="48.75" customHeight="1" x14ac:dyDescent="0.2">
      <c r="A1" s="637"/>
      <c r="B1" s="637"/>
      <c r="C1" s="637"/>
      <c r="D1" s="637"/>
      <c r="E1" s="637"/>
      <c r="F1" s="637"/>
      <c r="G1" s="637"/>
      <c r="H1" s="637"/>
      <c r="I1" s="637"/>
      <c r="J1" s="637"/>
      <c r="K1" s="637"/>
      <c r="L1" s="637"/>
    </row>
    <row r="2" spans="1:26" ht="20" x14ac:dyDescent="0.2">
      <c r="A2" s="637" t="s">
        <v>43</v>
      </c>
      <c r="B2" s="637"/>
      <c r="C2" s="637"/>
      <c r="D2" s="637"/>
      <c r="E2" s="637"/>
      <c r="F2" s="637"/>
      <c r="G2" s="637"/>
      <c r="H2" s="637"/>
      <c r="I2" s="637"/>
      <c r="J2" s="637"/>
      <c r="K2" s="637"/>
      <c r="L2" s="637"/>
    </row>
    <row r="3" spans="1:26" ht="20" x14ac:dyDescent="0.2">
      <c r="A3" s="637" t="str">
        <f>Introduction!B4</f>
        <v>Version 5</v>
      </c>
      <c r="B3" s="637"/>
      <c r="C3" s="637"/>
      <c r="D3" s="637"/>
      <c r="E3" s="637"/>
      <c r="F3" s="637"/>
      <c r="G3" s="637"/>
      <c r="H3" s="637"/>
      <c r="I3" s="637"/>
      <c r="J3" s="637"/>
      <c r="K3" s="637"/>
      <c r="L3" s="637"/>
    </row>
    <row r="4" spans="1:26" ht="12" customHeight="1" x14ac:dyDescent="0.15">
      <c r="A4" s="638" t="str">
        <f>Introduction!B6</f>
        <v>Revised 12-26-24</v>
      </c>
      <c r="B4" s="638"/>
      <c r="C4" s="638"/>
      <c r="D4" s="638"/>
      <c r="E4" s="638"/>
      <c r="F4" s="638"/>
      <c r="G4" s="638"/>
      <c r="H4" s="638"/>
      <c r="I4" s="638"/>
      <c r="J4" s="638"/>
      <c r="K4" s="638"/>
      <c r="L4" s="638"/>
    </row>
    <row r="5" spans="1:26" ht="20" x14ac:dyDescent="0.2">
      <c r="A5" s="637" t="s">
        <v>74</v>
      </c>
      <c r="B5" s="637"/>
      <c r="C5" s="637"/>
      <c r="D5" s="637"/>
      <c r="E5" s="637"/>
      <c r="F5" s="637"/>
      <c r="G5" s="637"/>
      <c r="H5" s="637"/>
      <c r="I5" s="637"/>
      <c r="J5" s="637"/>
      <c r="K5" s="637"/>
      <c r="L5" s="637"/>
    </row>
    <row r="6" spans="1:26" ht="13.5" customHeight="1" x14ac:dyDescent="0.15">
      <c r="A6" s="51"/>
      <c r="B6" s="31"/>
      <c r="C6" s="31"/>
      <c r="D6" s="31"/>
      <c r="E6" s="31"/>
      <c r="F6" s="31"/>
      <c r="G6" s="31"/>
      <c r="H6" s="31"/>
      <c r="I6" s="31"/>
      <c r="J6" s="31"/>
      <c r="K6" s="31"/>
      <c r="L6" s="31"/>
    </row>
    <row r="7" spans="1:26" ht="13" customHeight="1" x14ac:dyDescent="0.15">
      <c r="A7" s="652" t="s">
        <v>8</v>
      </c>
      <c r="B7" s="652"/>
      <c r="C7" s="652"/>
      <c r="D7" s="652"/>
      <c r="E7" s="652"/>
      <c r="F7" s="652"/>
      <c r="G7" s="652"/>
      <c r="H7" s="652"/>
      <c r="I7" s="652"/>
      <c r="J7" s="652"/>
      <c r="K7" s="652"/>
      <c r="L7" s="652"/>
      <c r="O7" s="649"/>
      <c r="P7" s="650"/>
      <c r="Q7" s="650"/>
      <c r="R7" s="650"/>
      <c r="S7" s="650"/>
      <c r="T7" s="650"/>
      <c r="U7" s="650"/>
      <c r="V7" s="650"/>
      <c r="W7" s="650"/>
      <c r="X7" s="650"/>
      <c r="Y7" s="650"/>
      <c r="Z7" s="650"/>
    </row>
    <row r="8" spans="1:26" ht="61" customHeight="1" x14ac:dyDescent="0.15">
      <c r="A8" s="651" t="s">
        <v>75</v>
      </c>
      <c r="B8" s="615"/>
      <c r="C8" s="615"/>
      <c r="D8" s="615"/>
      <c r="E8" s="615"/>
      <c r="F8" s="615"/>
      <c r="G8" s="615"/>
      <c r="H8" s="615"/>
      <c r="I8" s="615"/>
      <c r="J8" s="615"/>
      <c r="K8" s="615"/>
      <c r="L8" s="615"/>
    </row>
    <row r="9" spans="1:26" ht="18" customHeight="1" x14ac:dyDescent="0.15">
      <c r="A9" s="653" t="s">
        <v>76</v>
      </c>
      <c r="B9" s="654"/>
      <c r="C9" s="654"/>
      <c r="D9" s="654"/>
      <c r="E9" s="654"/>
      <c r="F9" s="654"/>
      <c r="G9" s="654"/>
      <c r="H9" s="654"/>
      <c r="I9" s="654"/>
      <c r="J9" s="654"/>
      <c r="K9" s="654"/>
      <c r="L9" s="654"/>
    </row>
    <row r="10" spans="1:26" ht="16" x14ac:dyDescent="0.15">
      <c r="A10" s="652" t="s">
        <v>77</v>
      </c>
      <c r="B10" s="652"/>
      <c r="C10" s="652"/>
      <c r="D10" s="652"/>
      <c r="E10" s="652"/>
      <c r="F10" s="652"/>
      <c r="G10" s="652"/>
      <c r="H10" s="652"/>
      <c r="I10" s="652"/>
      <c r="J10" s="652"/>
      <c r="K10" s="652"/>
      <c r="L10" s="652"/>
    </row>
    <row r="11" spans="1:26" x14ac:dyDescent="0.15">
      <c r="A11" s="96"/>
      <c r="B11" s="96"/>
      <c r="C11" s="96"/>
      <c r="D11" s="96"/>
      <c r="E11" s="96"/>
      <c r="F11" s="96"/>
      <c r="G11" s="96"/>
      <c r="H11" s="96"/>
      <c r="I11" s="96"/>
      <c r="J11" s="96"/>
      <c r="K11" s="96"/>
      <c r="L11" s="96"/>
    </row>
    <row r="12" spans="1:26" ht="15" customHeight="1" x14ac:dyDescent="0.15">
      <c r="A12" s="1" t="s">
        <v>47</v>
      </c>
      <c r="B12" s="32"/>
      <c r="C12" s="643" t="str">
        <f>IF('Registration Form'!C11=0,"",'Registration Form'!C11)</f>
        <v/>
      </c>
      <c r="D12" s="643"/>
      <c r="E12" s="643"/>
      <c r="H12" s="38"/>
      <c r="I12" s="38"/>
      <c r="J12" s="38"/>
    </row>
    <row r="13" spans="1:26" ht="15" customHeight="1" x14ac:dyDescent="0.15">
      <c r="A13" s="8" t="s">
        <v>48</v>
      </c>
      <c r="B13" s="32"/>
      <c r="C13" s="643" t="str">
        <f>IF('Registration Form'!C12=0,"",'Registration Form'!C12)</f>
        <v/>
      </c>
      <c r="D13" s="643"/>
      <c r="E13" s="643"/>
      <c r="H13" s="38"/>
      <c r="I13" s="38"/>
      <c r="J13" s="38"/>
    </row>
    <row r="14" spans="1:26" ht="15" customHeight="1" x14ac:dyDescent="0.15">
      <c r="A14" s="8" t="s">
        <v>49</v>
      </c>
      <c r="B14" s="32"/>
      <c r="C14" s="643" t="str">
        <f>IF('Registration Form'!C13=0,"",'Registration Form'!C13)</f>
        <v/>
      </c>
      <c r="D14" s="643"/>
      <c r="E14" s="643"/>
      <c r="H14" s="38"/>
      <c r="I14" s="38"/>
      <c r="J14" s="38"/>
    </row>
    <row r="15" spans="1:26" ht="15" customHeight="1" x14ac:dyDescent="0.15">
      <c r="C15" s="95"/>
      <c r="D15" s="95"/>
      <c r="E15" s="95"/>
      <c r="H15" s="38"/>
      <c r="I15" s="94"/>
      <c r="J15" s="38"/>
    </row>
    <row r="16" spans="1:26" ht="15" customHeight="1" x14ac:dyDescent="0.15">
      <c r="A16" s="1" t="s">
        <v>50</v>
      </c>
      <c r="B16" s="32"/>
      <c r="C16" s="643" t="str">
        <f>IF('Registration Form'!C15=0,"",'Registration Form'!C15)</f>
        <v/>
      </c>
      <c r="D16" s="643"/>
      <c r="E16" s="643"/>
      <c r="G16" s="17" t="s">
        <v>51</v>
      </c>
      <c r="H16" s="643" t="str">
        <f>IF('Registration Form'!H15=0,"",'Registration Form'!H15)</f>
        <v/>
      </c>
      <c r="I16" s="643"/>
      <c r="J16" s="643"/>
    </row>
    <row r="17" spans="1:13" ht="15" customHeight="1" x14ac:dyDescent="0.15">
      <c r="A17" s="627" t="s">
        <v>52</v>
      </c>
      <c r="B17" s="628"/>
      <c r="C17" s="643" t="str">
        <f>IF('Registration Form'!C16=0,"",'Registration Form'!C16)</f>
        <v/>
      </c>
      <c r="D17" s="643"/>
      <c r="E17" s="643"/>
      <c r="G17" s="17" t="s">
        <v>53</v>
      </c>
      <c r="H17" s="643" t="str">
        <f>IF('Registration Form'!H16=0,"",'Registration Form'!H16)</f>
        <v/>
      </c>
      <c r="I17" s="643"/>
      <c r="J17" s="643"/>
    </row>
    <row r="18" spans="1:13" ht="15" customHeight="1" x14ac:dyDescent="0.15">
      <c r="A18" s="627" t="s">
        <v>54</v>
      </c>
      <c r="B18" s="628"/>
      <c r="C18" s="643" t="str">
        <f>IF('Registration Form'!C17=0,"",'Registration Form'!C17)</f>
        <v/>
      </c>
      <c r="D18" s="643"/>
      <c r="E18" s="643"/>
      <c r="G18" s="17" t="s">
        <v>55</v>
      </c>
      <c r="H18" s="643" t="str">
        <f>IF('Registration Form'!H17=0,"",'Registration Form'!H17)</f>
        <v/>
      </c>
      <c r="I18" s="643"/>
      <c r="J18" s="643"/>
    </row>
    <row r="19" spans="1:13" ht="15" customHeight="1" x14ac:dyDescent="0.15">
      <c r="A19" s="627"/>
      <c r="B19" s="628"/>
      <c r="C19" s="643" t="str">
        <f>IF('Registration Form'!C18=0,"",'Registration Form'!C18)</f>
        <v/>
      </c>
      <c r="D19" s="643"/>
      <c r="E19" s="643"/>
      <c r="H19" s="629"/>
      <c r="I19" s="629"/>
      <c r="J19" s="629"/>
    </row>
    <row r="20" spans="1:13" ht="15" customHeight="1" x14ac:dyDescent="0.15">
      <c r="A20" s="627" t="s">
        <v>56</v>
      </c>
      <c r="B20" s="628"/>
      <c r="C20" s="643" t="str">
        <f>IF('Registration Form'!C19=0,"",'Registration Form'!C19)</f>
        <v/>
      </c>
      <c r="D20" s="643"/>
      <c r="E20" s="643"/>
      <c r="H20" s="38"/>
      <c r="I20" s="38"/>
      <c r="J20" s="38"/>
    </row>
    <row r="21" spans="1:13" x14ac:dyDescent="0.15">
      <c r="C21" s="38"/>
      <c r="D21" s="38"/>
      <c r="E21" s="38"/>
      <c r="F21" s="38"/>
    </row>
    <row r="22" spans="1:13" ht="15.75" customHeight="1" x14ac:dyDescent="0.15">
      <c r="A22" s="652" t="s">
        <v>78</v>
      </c>
      <c r="B22" s="652"/>
      <c r="C22" s="652"/>
      <c r="D22" s="652"/>
      <c r="E22" s="652"/>
      <c r="F22" s="652"/>
      <c r="G22" s="652"/>
      <c r="H22" s="652"/>
      <c r="I22" s="652"/>
      <c r="J22" s="652"/>
      <c r="K22" s="652"/>
      <c r="L22" s="652"/>
    </row>
    <row r="24" spans="1:13" x14ac:dyDescent="0.15">
      <c r="C24" s="34" t="s">
        <v>79</v>
      </c>
      <c r="D24" s="34" t="s">
        <v>80</v>
      </c>
      <c r="E24" s="34" t="s">
        <v>81</v>
      </c>
      <c r="F24" s="31"/>
      <c r="H24" s="34" t="s">
        <v>79</v>
      </c>
      <c r="I24" s="34"/>
      <c r="J24" s="34" t="s">
        <v>80</v>
      </c>
      <c r="K24" s="34" t="s">
        <v>81</v>
      </c>
    </row>
    <row r="25" spans="1:13" x14ac:dyDescent="0.15">
      <c r="C25" s="45" t="s">
        <v>82</v>
      </c>
      <c r="D25" s="46">
        <f>'A-Administration'!R68</f>
        <v>0</v>
      </c>
      <c r="E25" s="46">
        <f>'A-Administration'!T61</f>
        <v>0</v>
      </c>
      <c r="F25" s="46"/>
      <c r="G25" s="44"/>
      <c r="H25" s="45" t="s">
        <v>83</v>
      </c>
      <c r="I25" s="45"/>
      <c r="J25" s="46">
        <f>'K-Parks&amp;Recreation'!R25</f>
        <v>2</v>
      </c>
      <c r="K25" s="46">
        <f>'K-Parks&amp;Recreation'!T27</f>
        <v>2</v>
      </c>
      <c r="M25" s="37"/>
    </row>
    <row r="26" spans="1:13" x14ac:dyDescent="0.15">
      <c r="C26" s="45" t="s">
        <v>84</v>
      </c>
      <c r="D26" s="46">
        <f>'B-Agriculture&amp;Extension'!R33</f>
        <v>0</v>
      </c>
      <c r="E26" s="46">
        <f>'B-Agriculture&amp;Extension'!T35</f>
        <v>0</v>
      </c>
      <c r="F26" s="46"/>
      <c r="G26" s="44"/>
      <c r="H26" s="45" t="s">
        <v>85</v>
      </c>
      <c r="I26" s="45"/>
      <c r="J26" s="46">
        <f>'L-Planning&amp;Zoning'!R26</f>
        <v>0</v>
      </c>
      <c r="K26" s="46">
        <f>'L-Planning&amp;Zoning'!T28</f>
        <v>0</v>
      </c>
    </row>
    <row r="27" spans="1:13" x14ac:dyDescent="0.15">
      <c r="C27" s="45" t="s">
        <v>86</v>
      </c>
      <c r="D27" s="46">
        <f>'C-Building&amp;Development'!R46</f>
        <v>2</v>
      </c>
      <c r="E27" s="46">
        <f>'C-Building&amp;Development'!T48</f>
        <v>0</v>
      </c>
      <c r="F27" s="46"/>
      <c r="G27" s="44"/>
      <c r="H27" s="45" t="s">
        <v>87</v>
      </c>
      <c r="I27" s="45"/>
      <c r="J27" s="46">
        <f>'M-Ports&amp;Marinas'!R19</f>
        <v>0</v>
      </c>
      <c r="K27" s="46">
        <f>'M-Ports&amp;Marinas'!T21</f>
        <v>0</v>
      </c>
    </row>
    <row r="28" spans="1:13" x14ac:dyDescent="0.15">
      <c r="C28" s="45" t="s">
        <v>88</v>
      </c>
      <c r="D28" s="46">
        <f>'D-Economic Development&amp;Tourism'!R31</f>
        <v>0</v>
      </c>
      <c r="E28" s="46">
        <f>'D-Economic Development&amp;Tourism'!T33</f>
        <v>0</v>
      </c>
      <c r="F28" s="46"/>
      <c r="G28" s="44"/>
      <c r="H28" s="45" t="s">
        <v>89</v>
      </c>
      <c r="I28" s="45"/>
      <c r="J28" s="46">
        <f>'N-Prop Appraiser Tax Collector'!R21</f>
        <v>0</v>
      </c>
      <c r="K28" s="46">
        <f>'N-Prop Appraiser Tax Collector'!T23</f>
        <v>0</v>
      </c>
    </row>
    <row r="29" spans="1:13" x14ac:dyDescent="0.15">
      <c r="C29" s="45" t="s">
        <v>90</v>
      </c>
      <c r="D29" s="46">
        <f>'E-Emergency Mgmt&amp;Public Safety'!R28</f>
        <v>0</v>
      </c>
      <c r="E29" s="46">
        <f>'E-Emergency Mgmt&amp;Public Safety'!T30</f>
        <v>0</v>
      </c>
      <c r="F29" s="46"/>
      <c r="G29" s="44"/>
      <c r="H29" s="45" t="s">
        <v>91</v>
      </c>
      <c r="I29" s="45"/>
      <c r="J29" s="46">
        <f>'O-Public Transportation'!R32</f>
        <v>0</v>
      </c>
      <c r="K29" s="46">
        <f>'O-Public Transportation'!T34</f>
        <v>0</v>
      </c>
    </row>
    <row r="30" spans="1:13" x14ac:dyDescent="0.15">
      <c r="C30" s="45" t="s">
        <v>92</v>
      </c>
      <c r="D30" s="46">
        <f>'F-Energy Efficiency, C&amp;S'!R46</f>
        <v>0</v>
      </c>
      <c r="E30" s="46">
        <f>'F-Energy Efficiency, C&amp;S'!T48</f>
        <v>0</v>
      </c>
      <c r="F30" s="46"/>
      <c r="G30" s="44"/>
      <c r="H30" s="45" t="s">
        <v>93</v>
      </c>
      <c r="I30" s="45"/>
      <c r="J30" s="46">
        <f>'P-PublicWorks&amp;Engineering'!R37</f>
        <v>2</v>
      </c>
      <c r="K30" s="46">
        <f>'P-PublicWorks&amp;Engineering'!T39</f>
        <v>0</v>
      </c>
    </row>
    <row r="31" spans="1:13" x14ac:dyDescent="0.15">
      <c r="C31" s="45" t="s">
        <v>94</v>
      </c>
      <c r="D31" s="46">
        <f>'G-Housing&amp;Human Services'!R25</f>
        <v>0</v>
      </c>
      <c r="E31" s="46">
        <f>'G-Housing&amp;Human Services'!T27</f>
        <v>0</v>
      </c>
      <c r="F31" s="46"/>
      <c r="G31" s="44"/>
      <c r="H31" s="45" t="s">
        <v>95</v>
      </c>
      <c r="I31" s="45"/>
      <c r="J31" s="46"/>
      <c r="K31" s="46"/>
    </row>
    <row r="32" spans="1:13" x14ac:dyDescent="0.15">
      <c r="C32" s="45" t="s">
        <v>96</v>
      </c>
      <c r="D32" s="46">
        <f>'H-Human Resources'!R22</f>
        <v>0</v>
      </c>
      <c r="E32" s="46">
        <f>'H-Human Resources'!T24</f>
        <v>0</v>
      </c>
      <c r="F32" s="46"/>
      <c r="G32" s="44"/>
      <c r="H32" s="45" t="s">
        <v>97</v>
      </c>
      <c r="I32" s="45"/>
      <c r="J32" s="46">
        <f>'R-Solid Waste'!R51</f>
        <v>1</v>
      </c>
      <c r="K32" s="46">
        <f>'R-Solid Waste'!T53</f>
        <v>0</v>
      </c>
    </row>
    <row r="33" spans="1:17" x14ac:dyDescent="0.15">
      <c r="C33" s="45" t="s">
        <v>98</v>
      </c>
      <c r="D33" s="46">
        <f>'I-Information Services'!R21</f>
        <v>0</v>
      </c>
      <c r="E33" s="46">
        <f>'I-Information Services'!T23</f>
        <v>0</v>
      </c>
      <c r="F33" s="46"/>
      <c r="G33" s="44"/>
      <c r="H33" s="45" t="s">
        <v>99</v>
      </c>
      <c r="I33" s="45"/>
      <c r="J33" s="46">
        <f>'S-Water&amp;Wastewater'!$R$36</f>
        <v>1</v>
      </c>
      <c r="K33" s="46">
        <f>'S-Water&amp;Wastewater'!$T$38</f>
        <v>0</v>
      </c>
    </row>
    <row r="34" spans="1:17" x14ac:dyDescent="0.15">
      <c r="C34" s="45" t="s">
        <v>100</v>
      </c>
      <c r="D34" s="46">
        <f>'J-NatResMgmt&amp;EnvProt'!R39</f>
        <v>16</v>
      </c>
      <c r="E34" s="46">
        <f>'J-NatResMgmt&amp;EnvProt'!T41</f>
        <v>5</v>
      </c>
      <c r="F34" s="46"/>
      <c r="G34" s="44"/>
      <c r="H34" s="44"/>
      <c r="I34" s="44"/>
      <c r="J34" s="44"/>
      <c r="K34" s="44"/>
    </row>
    <row r="36" spans="1:17" x14ac:dyDescent="0.15">
      <c r="B36" s="630" t="s">
        <v>101</v>
      </c>
      <c r="C36" s="630"/>
      <c r="D36" s="630"/>
      <c r="E36" s="630"/>
      <c r="F36" s="32"/>
      <c r="G36" s="41" t="e">
        <f>'Filter Tool'!#REF!</f>
        <v>#REF!</v>
      </c>
      <c r="J36" s="648" t="s">
        <v>102</v>
      </c>
      <c r="K36" s="648"/>
    </row>
    <row r="37" spans="1:17" x14ac:dyDescent="0.15">
      <c r="G37" s="44"/>
      <c r="J37" s="17" t="s">
        <v>103</v>
      </c>
      <c r="K37" s="65" t="s">
        <v>104</v>
      </c>
    </row>
    <row r="38" spans="1:17" x14ac:dyDescent="0.15">
      <c r="B38" s="630" t="s">
        <v>105</v>
      </c>
      <c r="C38" s="630"/>
      <c r="D38" s="630"/>
      <c r="E38" s="630"/>
      <c r="F38" s="32"/>
      <c r="G38" s="41">
        <f>'Filter Tool'!S406</f>
        <v>8</v>
      </c>
      <c r="J38" s="17" t="s">
        <v>106</v>
      </c>
      <c r="K38" s="65" t="s">
        <v>107</v>
      </c>
    </row>
    <row r="39" spans="1:17" ht="14" customHeight="1" x14ac:dyDescent="0.15">
      <c r="G39" s="44"/>
      <c r="J39" s="17" t="s">
        <v>108</v>
      </c>
      <c r="K39" s="65" t="s">
        <v>109</v>
      </c>
      <c r="O39" s="632"/>
      <c r="P39" s="630"/>
      <c r="Q39" s="630"/>
    </row>
    <row r="40" spans="1:17" ht="14" customHeight="1" x14ac:dyDescent="0.15">
      <c r="B40" s="630" t="s">
        <v>110</v>
      </c>
      <c r="C40" s="630"/>
      <c r="D40" s="630"/>
      <c r="E40" s="630"/>
      <c r="F40" s="32"/>
      <c r="G40" s="41">
        <f>'Filter Tool'!R408</f>
        <v>0</v>
      </c>
      <c r="H40" s="7" t="s">
        <v>111</v>
      </c>
      <c r="I40" s="7"/>
      <c r="J40" s="17" t="s">
        <v>112</v>
      </c>
      <c r="K40" s="65" t="s">
        <v>113</v>
      </c>
      <c r="L40" s="32"/>
      <c r="O40" s="632"/>
      <c r="P40" s="630"/>
      <c r="Q40" s="630"/>
    </row>
    <row r="41" spans="1:17" ht="14" customHeight="1" x14ac:dyDescent="0.15">
      <c r="J41" s="54"/>
      <c r="K41" s="32"/>
      <c r="L41" s="32"/>
      <c r="O41" s="632"/>
      <c r="P41" s="630"/>
      <c r="Q41" s="630"/>
    </row>
    <row r="42" spans="1:17" ht="16" x14ac:dyDescent="0.15">
      <c r="A42" s="652" t="s">
        <v>114</v>
      </c>
      <c r="B42" s="652"/>
      <c r="C42" s="652"/>
      <c r="D42" s="652"/>
      <c r="E42" s="652"/>
      <c r="F42" s="21"/>
      <c r="G42" s="21"/>
      <c r="H42" s="21"/>
      <c r="I42" s="21"/>
      <c r="J42" s="21"/>
      <c r="K42" s="21"/>
      <c r="L42" s="21"/>
    </row>
    <row r="44" spans="1:17" x14ac:dyDescent="0.15">
      <c r="A44" s="639" t="s">
        <v>115</v>
      </c>
      <c r="B44" s="639"/>
      <c r="C44" s="639"/>
      <c r="D44" s="639"/>
      <c r="E44" s="639"/>
      <c r="F44" s="639"/>
      <c r="G44" s="639"/>
    </row>
    <row r="45" spans="1:17" x14ac:dyDescent="0.15">
      <c r="A45" s="639"/>
      <c r="B45" s="639"/>
      <c r="C45" s="639"/>
      <c r="D45" s="639"/>
      <c r="E45" s="639"/>
      <c r="F45" s="639"/>
      <c r="G45" s="639"/>
      <c r="H45" s="32"/>
      <c r="I45" s="32"/>
      <c r="J45" s="54" t="s">
        <v>116</v>
      </c>
      <c r="K45" s="645" t="str">
        <f>IF('Registration Form'!I35=0,"",'Registration Form'!I35)</f>
        <v/>
      </c>
      <c r="L45" s="645"/>
    </row>
    <row r="46" spans="1:17" x14ac:dyDescent="0.15">
      <c r="A46" s="639"/>
      <c r="B46" s="639"/>
      <c r="C46" s="639"/>
      <c r="D46" s="639"/>
      <c r="E46" s="639"/>
      <c r="F46" s="639"/>
      <c r="G46" s="639"/>
      <c r="K46" s="75"/>
      <c r="L46" s="75"/>
    </row>
    <row r="47" spans="1:17" x14ac:dyDescent="0.15">
      <c r="A47" s="639"/>
      <c r="B47" s="639"/>
      <c r="C47" s="639"/>
      <c r="D47" s="639"/>
      <c r="E47" s="639"/>
      <c r="F47" s="639"/>
      <c r="G47" s="639"/>
      <c r="H47" s="632" t="s">
        <v>117</v>
      </c>
      <c r="I47" s="630"/>
      <c r="J47" s="630"/>
      <c r="K47" s="645" t="str">
        <f>IF('Registration Form'!I37=0,"",'Registration Form'!I37)</f>
        <v/>
      </c>
      <c r="L47" s="645"/>
    </row>
    <row r="48" spans="1:17" x14ac:dyDescent="0.15">
      <c r="A48" s="639"/>
      <c r="B48" s="639"/>
      <c r="C48" s="639"/>
      <c r="D48" s="639"/>
      <c r="E48" s="639"/>
      <c r="F48" s="639"/>
      <c r="G48" s="639"/>
      <c r="K48" s="1"/>
      <c r="L48" s="1"/>
    </row>
    <row r="49" spans="1:12" x14ac:dyDescent="0.15">
      <c r="A49" s="639"/>
      <c r="B49" s="639"/>
      <c r="C49" s="639"/>
      <c r="D49" s="639"/>
      <c r="E49" s="639"/>
      <c r="F49" s="639"/>
      <c r="G49" s="639"/>
      <c r="H49" s="632" t="s">
        <v>118</v>
      </c>
      <c r="I49" s="630"/>
      <c r="J49" s="630"/>
      <c r="K49" s="645" t="str">
        <f>IF('Registration Form'!I39=0,"",'Registration Form'!I39)</f>
        <v/>
      </c>
      <c r="L49" s="645"/>
    </row>
    <row r="50" spans="1:12" x14ac:dyDescent="0.15">
      <c r="A50" s="639"/>
      <c r="B50" s="639"/>
      <c r="C50" s="639"/>
      <c r="D50" s="639"/>
      <c r="E50" s="639"/>
      <c r="F50" s="639"/>
      <c r="G50" s="639"/>
    </row>
    <row r="51" spans="1:12" x14ac:dyDescent="0.15">
      <c r="A51" s="639"/>
      <c r="B51" s="639"/>
      <c r="C51" s="639"/>
      <c r="D51" s="639"/>
      <c r="E51" s="639"/>
      <c r="F51" s="639"/>
      <c r="G51" s="639"/>
    </row>
    <row r="52" spans="1:12" x14ac:dyDescent="0.15">
      <c r="A52" s="639"/>
      <c r="B52" s="639"/>
      <c r="C52" s="639"/>
      <c r="D52" s="639"/>
      <c r="E52" s="639"/>
      <c r="F52" s="639"/>
      <c r="G52" s="639"/>
    </row>
    <row r="53" spans="1:12" x14ac:dyDescent="0.15">
      <c r="A53" s="639"/>
      <c r="B53" s="639"/>
      <c r="C53" s="639"/>
      <c r="D53" s="639"/>
      <c r="E53" s="639"/>
      <c r="F53" s="639"/>
      <c r="G53" s="639"/>
    </row>
    <row r="55" spans="1:12" ht="16.5" customHeight="1" x14ac:dyDescent="0.15">
      <c r="B55" s="32" t="s">
        <v>119</v>
      </c>
      <c r="C55" s="647"/>
      <c r="D55" s="647"/>
      <c r="E55" s="647"/>
      <c r="F55" s="647"/>
      <c r="G55" s="647"/>
      <c r="H55" s="32" t="s">
        <v>73</v>
      </c>
      <c r="I55" s="32"/>
      <c r="J55" s="647"/>
      <c r="K55" s="647"/>
      <c r="L55" s="647"/>
    </row>
    <row r="57" spans="1:12" ht="21.75" customHeight="1" x14ac:dyDescent="0.15">
      <c r="B57" s="32" t="s">
        <v>120</v>
      </c>
      <c r="C57" s="647"/>
      <c r="D57" s="647"/>
      <c r="E57" s="647"/>
      <c r="F57" s="647"/>
      <c r="G57" s="647"/>
      <c r="H57" s="32" t="s">
        <v>121</v>
      </c>
      <c r="I57" s="32"/>
      <c r="J57" s="647"/>
      <c r="K57" s="647"/>
      <c r="L57" s="647"/>
    </row>
    <row r="58" spans="1:12" x14ac:dyDescent="0.15">
      <c r="B58" s="32"/>
      <c r="C58" s="38"/>
      <c r="D58" s="38"/>
      <c r="E58" s="38"/>
      <c r="F58" s="38"/>
      <c r="G58" s="38"/>
      <c r="H58" s="32"/>
      <c r="I58" s="32"/>
      <c r="J58" s="38"/>
      <c r="K58" s="38"/>
      <c r="L58" s="38"/>
    </row>
    <row r="59" spans="1:12" ht="15.75" customHeight="1" x14ac:dyDescent="0.15">
      <c r="A59" s="652" t="s">
        <v>122</v>
      </c>
      <c r="B59" s="615"/>
      <c r="C59" s="615"/>
      <c r="D59" s="615"/>
      <c r="E59" s="615"/>
      <c r="F59" s="615"/>
      <c r="G59" s="615"/>
      <c r="H59" s="615"/>
      <c r="I59" s="76"/>
      <c r="J59" s="655" t="s">
        <v>123</v>
      </c>
      <c r="K59" s="655"/>
    </row>
    <row r="60" spans="1:12" ht="18.75" customHeight="1" x14ac:dyDescent="0.15">
      <c r="A60" s="17"/>
      <c r="B60" s="54" t="s">
        <v>65</v>
      </c>
      <c r="C60" s="644" t="e">
        <f>IF('Registration Form'!#REF!=0,"",'Registration Form'!#REF!)</f>
        <v>#REF!</v>
      </c>
      <c r="D60" s="644"/>
      <c r="E60" s="644"/>
      <c r="F60" s="644"/>
      <c r="G60" s="644"/>
      <c r="H60" s="645"/>
      <c r="I60" s="645"/>
    </row>
    <row r="61" spans="1:12" ht="15" customHeight="1" x14ac:dyDescent="0.15">
      <c r="A61" s="17"/>
      <c r="B61" s="54" t="s">
        <v>67</v>
      </c>
      <c r="C61" s="644" t="e">
        <f>IF('Registration Form'!#REF!=0,"",'Registration Form'!#REF!)</f>
        <v>#REF!</v>
      </c>
      <c r="D61" s="644"/>
      <c r="E61" s="644"/>
      <c r="F61" s="644"/>
      <c r="G61" s="644"/>
      <c r="H61" s="645"/>
      <c r="I61" s="645"/>
    </row>
    <row r="62" spans="1:12" ht="15" customHeight="1" x14ac:dyDescent="0.15">
      <c r="A62" s="17"/>
      <c r="B62" s="54" t="s">
        <v>68</v>
      </c>
      <c r="C62" s="644" t="e">
        <f>IF('Registration Form'!#REF!=0,"",'Registration Form'!#REF!)</f>
        <v>#REF!</v>
      </c>
      <c r="D62" s="644"/>
      <c r="E62" s="644"/>
      <c r="F62" s="644"/>
      <c r="G62" s="644"/>
      <c r="H62" s="645"/>
      <c r="I62" s="645"/>
    </row>
    <row r="63" spans="1:12" ht="15" customHeight="1" x14ac:dyDescent="0.15">
      <c r="A63" s="17"/>
      <c r="B63" s="54" t="s">
        <v>69</v>
      </c>
      <c r="C63" s="644" t="e">
        <f>IF('Registration Form'!#REF!=0,"",'Registration Form'!#REF!)</f>
        <v>#REF!</v>
      </c>
      <c r="D63" s="644"/>
      <c r="E63" s="644"/>
      <c r="F63" s="644"/>
      <c r="G63" s="644"/>
      <c r="H63" s="645"/>
      <c r="I63" s="645"/>
    </row>
    <row r="64" spans="1:12" ht="24" customHeight="1" x14ac:dyDescent="0.15">
      <c r="A64" s="17"/>
      <c r="B64" s="54" t="s">
        <v>70</v>
      </c>
      <c r="C64" s="642"/>
      <c r="D64" s="642"/>
      <c r="E64" s="642"/>
      <c r="F64" s="642"/>
      <c r="G64" s="642"/>
      <c r="H64" s="646"/>
      <c r="I64" s="646"/>
    </row>
    <row r="65" spans="1:6" x14ac:dyDescent="0.15">
      <c r="A65" s="35"/>
      <c r="B65" s="32"/>
      <c r="C65" s="32"/>
      <c r="D65" s="32"/>
      <c r="E65" s="32"/>
      <c r="F65" s="36"/>
    </row>
  </sheetData>
  <sheetProtection algorithmName="SHA-512" hashValue="42HJiaTUcHQADLj+p39/s/0q7HzV86DMZcfCzzuVn3Dz+ocY6xhiXL+cjGB47qpUI+md+gkjuEDVStRsWYb2Lg==" saltValue="P6cN/A/wiVd1SGF/BdsBlA==" spinCount="100000" sheet="1" selectLockedCells="1"/>
  <mergeCells count="52">
    <mergeCell ref="A59:H59"/>
    <mergeCell ref="J59:K59"/>
    <mergeCell ref="A44:G53"/>
    <mergeCell ref="A1:L1"/>
    <mergeCell ref="A4:L4"/>
    <mergeCell ref="B36:E36"/>
    <mergeCell ref="B38:E38"/>
    <mergeCell ref="A5:L5"/>
    <mergeCell ref="A7:L7"/>
    <mergeCell ref="H49:J49"/>
    <mergeCell ref="H47:J47"/>
    <mergeCell ref="A2:L2"/>
    <mergeCell ref="A3:L3"/>
    <mergeCell ref="B40:E40"/>
    <mergeCell ref="A42:E42"/>
    <mergeCell ref="A22:L22"/>
    <mergeCell ref="O7:Z7"/>
    <mergeCell ref="A8:L8"/>
    <mergeCell ref="A10:L10"/>
    <mergeCell ref="C13:E13"/>
    <mergeCell ref="C14:E14"/>
    <mergeCell ref="C12:E12"/>
    <mergeCell ref="A9:L9"/>
    <mergeCell ref="C16:E16"/>
    <mergeCell ref="C17:E17"/>
    <mergeCell ref="C18:E18"/>
    <mergeCell ref="J55:L55"/>
    <mergeCell ref="J57:L57"/>
    <mergeCell ref="C57:G57"/>
    <mergeCell ref="C55:G55"/>
    <mergeCell ref="K45:L45"/>
    <mergeCell ref="J36:K36"/>
    <mergeCell ref="H16:J16"/>
    <mergeCell ref="O39:Q39"/>
    <mergeCell ref="O40:Q40"/>
    <mergeCell ref="O41:Q41"/>
    <mergeCell ref="K49:L49"/>
    <mergeCell ref="K47:L47"/>
    <mergeCell ref="C62:I62"/>
    <mergeCell ref="C60:I60"/>
    <mergeCell ref="C63:I63"/>
    <mergeCell ref="C64:I64"/>
    <mergeCell ref="C61:I61"/>
    <mergeCell ref="A20:B20"/>
    <mergeCell ref="C20:E20"/>
    <mergeCell ref="A17:B17"/>
    <mergeCell ref="H17:J17"/>
    <mergeCell ref="A18:B18"/>
    <mergeCell ref="H18:J18"/>
    <mergeCell ref="A19:B19"/>
    <mergeCell ref="C19:E19"/>
    <mergeCell ref="H19:J19"/>
  </mergeCells>
  <phoneticPr fontId="0" type="noConversion"/>
  <hyperlinks>
    <hyperlink ref="J59:K59" r:id="rId1" display="Payonline" xr:uid="{00000000-0004-0000-0200-000000000000}"/>
    <hyperlink ref="A9" r:id="rId2" xr:uid="{FE73BE20-8A51-4348-BDD6-365CC229A155}"/>
  </hyperlinks>
  <pageMargins left="0.5" right="0.5" top="0.5" bottom="0.5" header="0.5" footer="0.5"/>
  <pageSetup scale="77" orientation="portrait" horizontalDpi="4294967294" verticalDpi="1200"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pageSetUpPr fitToPage="1"/>
  </sheetPr>
  <dimension ref="A1:J42"/>
  <sheetViews>
    <sheetView showZeros="0" zoomScaleNormal="100" workbookViewId="0">
      <selection activeCell="O15" sqref="O15"/>
    </sheetView>
  </sheetViews>
  <sheetFormatPr baseColWidth="10" defaultColWidth="8.83203125" defaultRowHeight="13" x14ac:dyDescent="0.15"/>
  <cols>
    <col min="2" max="2" width="11.83203125" customWidth="1"/>
    <col min="6" max="6" width="8.83203125" customWidth="1"/>
    <col min="7" max="7" width="10.5" customWidth="1"/>
    <col min="8" max="8" width="9.5" customWidth="1"/>
    <col min="10" max="10" width="13.1640625" customWidth="1"/>
  </cols>
  <sheetData>
    <row r="1" spans="1:10" ht="51" customHeight="1" x14ac:dyDescent="0.2">
      <c r="A1" s="637"/>
      <c r="B1" s="637"/>
      <c r="C1" s="637"/>
      <c r="D1" s="637"/>
      <c r="E1" s="637"/>
      <c r="F1" s="637"/>
      <c r="G1" s="637"/>
      <c r="H1" s="637"/>
      <c r="I1" s="637"/>
      <c r="J1" s="637"/>
    </row>
    <row r="2" spans="1:10" ht="20" x14ac:dyDescent="0.2">
      <c r="A2" s="637" t="s">
        <v>43</v>
      </c>
      <c r="B2" s="637"/>
      <c r="C2" s="637"/>
      <c r="D2" s="637"/>
      <c r="E2" s="637"/>
      <c r="F2" s="637"/>
      <c r="G2" s="637"/>
      <c r="H2" s="637"/>
      <c r="I2" s="637"/>
      <c r="J2" s="637"/>
    </row>
    <row r="3" spans="1:10" ht="20" x14ac:dyDescent="0.2">
      <c r="A3" s="637" t="str">
        <f>Introduction!B4</f>
        <v>Version 5</v>
      </c>
      <c r="B3" s="637"/>
      <c r="C3" s="637"/>
      <c r="D3" s="637"/>
      <c r="E3" s="637"/>
      <c r="F3" s="637"/>
      <c r="G3" s="637"/>
      <c r="H3" s="637"/>
      <c r="I3" s="637"/>
      <c r="J3" s="637"/>
    </row>
    <row r="4" spans="1:10" x14ac:dyDescent="0.15">
      <c r="A4" s="638" t="str">
        <f>Introduction!B6</f>
        <v>Revised 12-26-24</v>
      </c>
      <c r="B4" s="638"/>
      <c r="C4" s="638"/>
      <c r="D4" s="638"/>
      <c r="E4" s="638"/>
      <c r="F4" s="638"/>
      <c r="G4" s="638"/>
      <c r="H4" s="638"/>
      <c r="I4" s="638"/>
      <c r="J4" s="638"/>
    </row>
    <row r="5" spans="1:10" ht="20" x14ac:dyDescent="0.2">
      <c r="A5" s="637" t="s">
        <v>124</v>
      </c>
      <c r="B5" s="637"/>
      <c r="C5" s="637"/>
      <c r="D5" s="637"/>
      <c r="E5" s="637"/>
      <c r="F5" s="637"/>
      <c r="G5" s="637"/>
      <c r="H5" s="637"/>
      <c r="I5" s="637"/>
      <c r="J5" s="637"/>
    </row>
    <row r="6" spans="1:10" ht="20" x14ac:dyDescent="0.2">
      <c r="A6" s="85"/>
      <c r="B6" s="85"/>
      <c r="C6" s="85"/>
      <c r="D6" s="85"/>
      <c r="E6" s="85"/>
      <c r="F6" s="85"/>
      <c r="G6" s="85"/>
      <c r="H6" s="85"/>
      <c r="I6" s="85"/>
      <c r="J6" s="85"/>
    </row>
    <row r="7" spans="1:10" ht="16" x14ac:dyDescent="0.15">
      <c r="A7" s="74" t="s">
        <v>8</v>
      </c>
      <c r="B7" s="66"/>
      <c r="C7" s="66"/>
      <c r="D7" s="66"/>
      <c r="E7" s="66"/>
      <c r="F7" s="66"/>
      <c r="G7" s="66"/>
      <c r="H7" s="66"/>
      <c r="I7" s="66"/>
      <c r="J7" s="66"/>
    </row>
    <row r="8" spans="1:10" x14ac:dyDescent="0.15">
      <c r="A8" s="651" t="s">
        <v>125</v>
      </c>
      <c r="B8" s="615"/>
      <c r="C8" s="615"/>
      <c r="D8" s="615"/>
      <c r="E8" s="615"/>
      <c r="F8" s="615"/>
      <c r="G8" s="615"/>
      <c r="H8" s="615"/>
      <c r="I8" s="615"/>
      <c r="J8" s="615"/>
    </row>
    <row r="9" spans="1:10" ht="68" customHeight="1" x14ac:dyDescent="0.15">
      <c r="A9" s="615"/>
      <c r="B9" s="615"/>
      <c r="C9" s="615"/>
      <c r="D9" s="615"/>
      <c r="E9" s="615"/>
      <c r="F9" s="615"/>
      <c r="G9" s="615"/>
      <c r="H9" s="615"/>
      <c r="I9" s="615"/>
      <c r="J9" s="615"/>
    </row>
    <row r="10" spans="1:10" ht="15" customHeight="1" x14ac:dyDescent="0.15">
      <c r="A10" s="656" t="s">
        <v>76</v>
      </c>
      <c r="B10" s="615"/>
      <c r="C10" s="615"/>
      <c r="D10" s="615"/>
      <c r="E10" s="615"/>
      <c r="F10" s="615"/>
      <c r="G10" s="615"/>
      <c r="H10" s="615"/>
      <c r="I10" s="615"/>
      <c r="J10" s="615"/>
    </row>
    <row r="11" spans="1:10" ht="15" customHeight="1" x14ac:dyDescent="0.15">
      <c r="A11" s="87"/>
      <c r="B11" s="86"/>
      <c r="C11" s="86"/>
      <c r="D11" s="86"/>
      <c r="E11" s="86"/>
      <c r="F11" s="86"/>
      <c r="G11" s="86"/>
      <c r="H11" s="86"/>
      <c r="I11" s="86"/>
      <c r="J11" s="86"/>
    </row>
    <row r="12" spans="1:10" ht="15" customHeight="1" x14ac:dyDescent="0.15">
      <c r="A12" s="649" t="s">
        <v>1144</v>
      </c>
      <c r="B12" s="650"/>
      <c r="C12" s="650"/>
      <c r="D12" s="650"/>
      <c r="E12" s="650"/>
      <c r="F12" s="650"/>
      <c r="G12" s="650"/>
      <c r="H12" s="650"/>
      <c r="I12" s="650"/>
      <c r="J12" s="650"/>
    </row>
    <row r="13" spans="1:10" ht="15" customHeight="1" x14ac:dyDescent="0.15">
      <c r="A13" s="87"/>
      <c r="B13" s="86"/>
      <c r="C13" s="86"/>
      <c r="D13" s="86"/>
      <c r="E13" s="86"/>
      <c r="F13" s="86"/>
      <c r="G13" s="86"/>
      <c r="H13" s="86"/>
      <c r="I13" s="86"/>
      <c r="J13" s="86"/>
    </row>
    <row r="14" spans="1:10" ht="16" x14ac:dyDescent="0.15">
      <c r="A14" s="74" t="s">
        <v>77</v>
      </c>
      <c r="B14" s="73"/>
      <c r="C14" s="21"/>
      <c r="D14" s="21"/>
      <c r="E14" s="21"/>
      <c r="F14" s="21"/>
      <c r="G14" s="21"/>
      <c r="H14" s="21"/>
      <c r="I14" s="21"/>
      <c r="J14" s="21"/>
    </row>
    <row r="15" spans="1:10" x14ac:dyDescent="0.15">
      <c r="A15" s="657"/>
      <c r="B15" s="657"/>
      <c r="C15" s="657"/>
      <c r="D15" s="657"/>
      <c r="E15" s="657"/>
      <c r="F15" s="657"/>
      <c r="G15" s="657"/>
      <c r="H15" s="657"/>
      <c r="I15" s="657"/>
      <c r="J15" s="657"/>
    </row>
    <row r="16" spans="1:10" ht="15" customHeight="1" x14ac:dyDescent="0.15">
      <c r="A16" s="1" t="s">
        <v>47</v>
      </c>
      <c r="B16" s="32"/>
      <c r="C16" s="643">
        <f>'Registration Form'!C11</f>
        <v>0</v>
      </c>
      <c r="D16" s="643"/>
      <c r="E16" s="643"/>
      <c r="F16" s="38"/>
      <c r="G16" s="38"/>
      <c r="H16" s="38"/>
      <c r="I16" s="38"/>
      <c r="J16" s="38"/>
    </row>
    <row r="17" spans="1:10" ht="15" customHeight="1" x14ac:dyDescent="0.15">
      <c r="A17" s="8" t="s">
        <v>48</v>
      </c>
      <c r="B17" s="32"/>
      <c r="C17" s="643">
        <f>'Registration Form'!C12</f>
        <v>0</v>
      </c>
      <c r="D17" s="643"/>
      <c r="E17" s="643"/>
      <c r="H17" s="38"/>
      <c r="I17" s="38"/>
      <c r="J17" s="38"/>
    </row>
    <row r="18" spans="1:10" ht="15" customHeight="1" x14ac:dyDescent="0.15">
      <c r="A18" s="8" t="s">
        <v>49</v>
      </c>
      <c r="B18" s="32"/>
      <c r="C18" s="643">
        <f>'Registration Form'!C13</f>
        <v>0</v>
      </c>
      <c r="D18" s="643"/>
      <c r="E18" s="643"/>
      <c r="H18" s="38"/>
      <c r="I18" s="38"/>
      <c r="J18" s="38"/>
    </row>
    <row r="19" spans="1:10" ht="15" customHeight="1" x14ac:dyDescent="0.15">
      <c r="C19" s="95"/>
      <c r="D19" s="95"/>
      <c r="E19" s="95"/>
      <c r="H19" s="38"/>
      <c r="I19" s="94"/>
      <c r="J19" s="38"/>
    </row>
    <row r="20" spans="1:10" ht="15" customHeight="1" x14ac:dyDescent="0.15">
      <c r="A20" s="1" t="s">
        <v>50</v>
      </c>
      <c r="B20" s="32"/>
      <c r="C20" s="643">
        <f>'Registration Form'!C15</f>
        <v>0</v>
      </c>
      <c r="D20" s="643"/>
      <c r="E20" s="643"/>
      <c r="G20" s="17" t="s">
        <v>51</v>
      </c>
      <c r="H20" s="643">
        <f>'Registration Form'!H15</f>
        <v>0</v>
      </c>
      <c r="I20" s="643"/>
      <c r="J20" s="643"/>
    </row>
    <row r="21" spans="1:10" ht="15" customHeight="1" x14ac:dyDescent="0.15">
      <c r="A21" s="627" t="s">
        <v>52</v>
      </c>
      <c r="B21" s="628"/>
      <c r="C21" s="643" t="str">
        <f>IF('Registration Form'!C20=0,"",'Registration Form'!C20)</f>
        <v/>
      </c>
      <c r="D21" s="643"/>
      <c r="E21" s="643"/>
      <c r="G21" s="17" t="s">
        <v>53</v>
      </c>
      <c r="H21" s="643">
        <f>'Registration Form'!H16</f>
        <v>0</v>
      </c>
      <c r="I21" s="643"/>
      <c r="J21" s="643"/>
    </row>
    <row r="22" spans="1:10" ht="15" customHeight="1" x14ac:dyDescent="0.15">
      <c r="A22" s="627" t="s">
        <v>54</v>
      </c>
      <c r="B22" s="628"/>
      <c r="C22" s="643">
        <f>'Registration Form'!C17</f>
        <v>0</v>
      </c>
      <c r="D22" s="643"/>
      <c r="E22" s="643"/>
      <c r="G22" s="17" t="s">
        <v>55</v>
      </c>
      <c r="H22" s="643">
        <f>'Registration Form'!H17</f>
        <v>0</v>
      </c>
      <c r="I22" s="643"/>
      <c r="J22" s="643"/>
    </row>
    <row r="23" spans="1:10" ht="15" customHeight="1" x14ac:dyDescent="0.15">
      <c r="A23" s="627"/>
      <c r="B23" s="628"/>
      <c r="C23" s="643">
        <f>'Registration Form'!C18</f>
        <v>0</v>
      </c>
      <c r="D23" s="643"/>
      <c r="E23" s="643"/>
      <c r="H23" s="629"/>
      <c r="I23" s="629"/>
      <c r="J23" s="629"/>
    </row>
    <row r="24" spans="1:10" ht="15" customHeight="1" x14ac:dyDescent="0.15">
      <c r="A24" s="627" t="s">
        <v>56</v>
      </c>
      <c r="B24" s="628"/>
      <c r="C24" s="643">
        <f>'Registration Form'!C19</f>
        <v>0</v>
      </c>
      <c r="D24" s="643"/>
      <c r="E24" s="643"/>
      <c r="H24" s="38"/>
      <c r="I24" s="38"/>
      <c r="J24" s="38"/>
    </row>
    <row r="25" spans="1:10" x14ac:dyDescent="0.15">
      <c r="C25" s="38"/>
      <c r="D25" s="38"/>
      <c r="E25" s="38"/>
    </row>
    <row r="26" spans="1:10" ht="16" x14ac:dyDescent="0.15">
      <c r="A26" s="74" t="s">
        <v>126</v>
      </c>
      <c r="B26" s="21"/>
      <c r="C26" s="21"/>
      <c r="D26" s="21"/>
      <c r="E26" s="21"/>
      <c r="F26" s="21"/>
      <c r="G26" s="21"/>
      <c r="H26" s="21"/>
      <c r="I26" s="21"/>
      <c r="J26" s="21"/>
    </row>
    <row r="27" spans="1:10" x14ac:dyDescent="0.15">
      <c r="C27" s="31"/>
      <c r="D27" s="9"/>
      <c r="E27" s="9"/>
      <c r="G27" s="31"/>
      <c r="H27" s="9"/>
      <c r="I27" s="9"/>
    </row>
    <row r="28" spans="1:10" ht="38.25" customHeight="1" x14ac:dyDescent="0.15">
      <c r="B28" s="9"/>
      <c r="D28" s="90"/>
      <c r="E28" s="92" t="s">
        <v>127</v>
      </c>
      <c r="F28" s="100"/>
      <c r="G28" s="101" t="s">
        <v>128</v>
      </c>
      <c r="H28" s="101" t="s">
        <v>129</v>
      </c>
      <c r="I28" s="93" t="s">
        <v>130</v>
      </c>
      <c r="J28" s="93" t="s">
        <v>131</v>
      </c>
    </row>
    <row r="29" spans="1:10" x14ac:dyDescent="0.15">
      <c r="B29" s="88"/>
      <c r="D29" s="71"/>
      <c r="E29" s="89"/>
      <c r="F29" s="91" t="s">
        <v>132</v>
      </c>
      <c r="G29" s="53"/>
      <c r="H29" s="53"/>
      <c r="I29" s="89">
        <v>1000</v>
      </c>
      <c r="J29" s="11">
        <f>IF(H29&gt;0,H29*I29,0)</f>
        <v>0</v>
      </c>
    </row>
    <row r="30" spans="1:10" x14ac:dyDescent="0.15">
      <c r="B30" s="88"/>
      <c r="D30" s="71"/>
      <c r="E30" s="89"/>
      <c r="F30" s="91" t="s">
        <v>133</v>
      </c>
      <c r="G30" s="53"/>
      <c r="H30" s="53"/>
      <c r="I30" s="89">
        <v>1500</v>
      </c>
      <c r="J30" s="11">
        <f>IF(H30&gt;0,H30*I30,0)</f>
        <v>0</v>
      </c>
    </row>
    <row r="31" spans="1:10" x14ac:dyDescent="0.15">
      <c r="B31" s="88"/>
      <c r="D31" s="71"/>
      <c r="E31" s="89"/>
      <c r="F31" s="91" t="s">
        <v>134</v>
      </c>
      <c r="G31" s="53"/>
      <c r="H31" s="53"/>
      <c r="I31" s="89">
        <v>2000</v>
      </c>
      <c r="J31" s="11">
        <f>IF(H31&gt;0,H31*I31,0)</f>
        <v>0</v>
      </c>
    </row>
    <row r="32" spans="1:10" x14ac:dyDescent="0.15">
      <c r="B32" s="88"/>
      <c r="D32" s="71"/>
      <c r="E32" s="89"/>
      <c r="F32" s="91" t="s">
        <v>135</v>
      </c>
      <c r="G32" s="53"/>
      <c r="H32" s="53"/>
      <c r="I32" s="89">
        <v>2500</v>
      </c>
      <c r="J32" s="11">
        <f>IF(H32&gt;0,H32*I32,0)</f>
        <v>0</v>
      </c>
    </row>
    <row r="33" spans="1:10" x14ac:dyDescent="0.15">
      <c r="C33" s="31"/>
      <c r="D33" s="9"/>
      <c r="E33" s="46"/>
      <c r="F33" s="44"/>
      <c r="G33" s="45"/>
    </row>
    <row r="35" spans="1:10" ht="16" x14ac:dyDescent="0.15">
      <c r="A35" s="74" t="s">
        <v>71</v>
      </c>
      <c r="B35" s="21"/>
      <c r="C35" s="21"/>
      <c r="D35" s="21"/>
      <c r="E35" s="21"/>
      <c r="F35" s="21"/>
      <c r="G35" s="21"/>
      <c r="H35" s="21"/>
      <c r="I35" s="21"/>
      <c r="J35" s="21"/>
    </row>
    <row r="36" spans="1:10" x14ac:dyDescent="0.15">
      <c r="A36" s="651" t="s">
        <v>136</v>
      </c>
      <c r="B36" s="615"/>
      <c r="C36" s="615"/>
      <c r="D36" s="615"/>
      <c r="E36" s="615"/>
      <c r="F36" s="615"/>
      <c r="G36" s="615"/>
      <c r="H36" s="615"/>
      <c r="I36" s="615"/>
      <c r="J36" s="615"/>
    </row>
    <row r="37" spans="1:10" x14ac:dyDescent="0.15">
      <c r="A37" s="71"/>
    </row>
    <row r="38" spans="1:10" x14ac:dyDescent="0.15">
      <c r="A38" s="71"/>
      <c r="B38" s="54" t="s">
        <v>72</v>
      </c>
      <c r="C38" s="631" t="e">
        <f>'Registration Form'!#REF!</f>
        <v>#REF!</v>
      </c>
      <c r="D38" s="631"/>
      <c r="E38" s="631"/>
      <c r="F38" s="631"/>
      <c r="G38" s="54" t="s">
        <v>137</v>
      </c>
      <c r="H38" s="631" t="e">
        <f>'Registration Form'!#REF!</f>
        <v>#REF!</v>
      </c>
      <c r="I38" s="631"/>
      <c r="J38" s="631"/>
    </row>
    <row r="39" spans="1:10" x14ac:dyDescent="0.15">
      <c r="A39" s="71"/>
      <c r="C39" s="95"/>
      <c r="D39" s="95"/>
      <c r="E39" s="95"/>
      <c r="F39" s="95"/>
      <c r="H39" s="95"/>
      <c r="I39" s="95"/>
      <c r="J39" s="95"/>
    </row>
    <row r="40" spans="1:10" x14ac:dyDescent="0.15">
      <c r="A40" s="71"/>
      <c r="B40" s="54" t="s">
        <v>70</v>
      </c>
      <c r="C40" s="631" t="e">
        <f>'Registration Form'!#REF!</f>
        <v>#REF!</v>
      </c>
      <c r="D40" s="631"/>
      <c r="E40" s="631"/>
      <c r="F40" s="631"/>
      <c r="G40" s="54" t="s">
        <v>138</v>
      </c>
      <c r="H40" s="658" t="e">
        <f>'Registration Form'!#REF!</f>
        <v>#REF!</v>
      </c>
      <c r="I40" s="631"/>
      <c r="J40" s="631"/>
    </row>
    <row r="41" spans="1:10" x14ac:dyDescent="0.15">
      <c r="A41" s="71"/>
      <c r="B41" s="32"/>
      <c r="C41" s="38"/>
      <c r="D41" s="38"/>
      <c r="E41" s="38"/>
      <c r="F41" s="38"/>
      <c r="G41" s="32"/>
      <c r="H41" s="38"/>
      <c r="I41" s="38"/>
      <c r="J41" s="38"/>
    </row>
    <row r="42" spans="1:10" x14ac:dyDescent="0.15">
      <c r="A42" s="71"/>
      <c r="B42" s="32"/>
      <c r="G42" s="32"/>
    </row>
  </sheetData>
  <sheetProtection algorithmName="SHA-512" hashValue="6BQsozjmoaDiXT76MCuKYrXixaFJc9BLnUelOihSDPKHvDfSIjtDgo7BbgqBZad2ypvaPvrc8C98Wf7hQdzD7Q==" saltValue="wZ//o2ocUL4s865yc6LLIw==" spinCount="100000" sheet="1" objects="1" scenarios="1"/>
  <mergeCells count="30">
    <mergeCell ref="C38:F38"/>
    <mergeCell ref="H38:J38"/>
    <mergeCell ref="H40:J40"/>
    <mergeCell ref="C40:F40"/>
    <mergeCell ref="A22:B22"/>
    <mergeCell ref="C22:E22"/>
    <mergeCell ref="H22:J22"/>
    <mergeCell ref="C23:E23"/>
    <mergeCell ref="H23:J23"/>
    <mergeCell ref="A24:B24"/>
    <mergeCell ref="C24:E24"/>
    <mergeCell ref="A36:J36"/>
    <mergeCell ref="A23:B23"/>
    <mergeCell ref="A1:J1"/>
    <mergeCell ref="A2:J2"/>
    <mergeCell ref="A8:J9"/>
    <mergeCell ref="A3:J3"/>
    <mergeCell ref="A5:J5"/>
    <mergeCell ref="A4:J4"/>
    <mergeCell ref="A10:J10"/>
    <mergeCell ref="A15:J15"/>
    <mergeCell ref="A21:B21"/>
    <mergeCell ref="C21:E21"/>
    <mergeCell ref="H21:J21"/>
    <mergeCell ref="C16:E16"/>
    <mergeCell ref="C17:E17"/>
    <mergeCell ref="C18:E18"/>
    <mergeCell ref="C20:E20"/>
    <mergeCell ref="H20:J20"/>
    <mergeCell ref="A12:J12"/>
  </mergeCells>
  <phoneticPr fontId="21" type="noConversion"/>
  <hyperlinks>
    <hyperlink ref="A10" r:id="rId1" display="https://spaces.hightail.com/uplink/certifications" xr:uid="{00000000-0004-0000-0300-000000000000}"/>
  </hyperlinks>
  <pageMargins left="0.6" right="0.56000000000000005" top="0.79" bottom="0.79" header="0.5" footer="0.5"/>
  <pageSetup scale="97" orientation="portrait" horizontalDpi="4294967294" verticalDpi="12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pageSetUpPr fitToPage="1"/>
  </sheetPr>
  <dimension ref="A1:N50"/>
  <sheetViews>
    <sheetView topLeftCell="A35" zoomScaleNormal="100" workbookViewId="0">
      <selection activeCell="C19" sqref="C19"/>
    </sheetView>
  </sheetViews>
  <sheetFormatPr baseColWidth="10" defaultColWidth="8.83203125" defaultRowHeight="13" x14ac:dyDescent="0.15"/>
  <cols>
    <col min="2" max="2" width="11.83203125" customWidth="1"/>
    <col min="6" max="6" width="8.83203125" customWidth="1"/>
    <col min="7" max="7" width="10.5" customWidth="1"/>
    <col min="8" max="8" width="4.83203125" customWidth="1"/>
    <col min="10" max="10" width="16.1640625" customWidth="1"/>
    <col min="11" max="13" width="9.1640625"/>
    <col min="14" max="14" width="0" hidden="1" customWidth="1"/>
    <col min="15" max="44" width="9.1640625"/>
  </cols>
  <sheetData>
    <row r="1" spans="1:10" ht="42" customHeight="1" x14ac:dyDescent="0.2">
      <c r="A1" s="637"/>
      <c r="B1" s="637"/>
      <c r="C1" s="637"/>
      <c r="D1" s="637"/>
      <c r="E1" s="637"/>
      <c r="F1" s="637"/>
      <c r="G1" s="637"/>
      <c r="H1" s="637"/>
      <c r="I1" s="637"/>
      <c r="J1" s="637"/>
    </row>
    <row r="2" spans="1:10" ht="20" x14ac:dyDescent="0.2">
      <c r="A2" s="637" t="s">
        <v>43</v>
      </c>
      <c r="B2" s="637"/>
      <c r="C2" s="637"/>
      <c r="D2" s="637"/>
      <c r="E2" s="637"/>
      <c r="F2" s="637"/>
      <c r="G2" s="637"/>
      <c r="H2" s="637"/>
      <c r="I2" s="637"/>
      <c r="J2" s="637"/>
    </row>
    <row r="3" spans="1:10" ht="20" x14ac:dyDescent="0.2">
      <c r="A3" s="637" t="str">
        <f>Introduction!B4</f>
        <v>Version 5</v>
      </c>
      <c r="B3" s="637"/>
      <c r="C3" s="637"/>
      <c r="D3" s="637"/>
      <c r="E3" s="637"/>
      <c r="F3" s="637"/>
      <c r="G3" s="637"/>
      <c r="H3" s="637"/>
      <c r="I3" s="637"/>
      <c r="J3" s="637"/>
    </row>
    <row r="4" spans="1:10" x14ac:dyDescent="0.15">
      <c r="A4" s="638" t="str">
        <f>Introduction!B6</f>
        <v>Revised 12-26-24</v>
      </c>
      <c r="B4" s="638"/>
      <c r="C4" s="638"/>
      <c r="D4" s="638"/>
      <c r="E4" s="638"/>
      <c r="F4" s="638"/>
      <c r="G4" s="638"/>
      <c r="H4" s="638"/>
      <c r="I4" s="638"/>
      <c r="J4" s="638"/>
    </row>
    <row r="5" spans="1:10" ht="20" x14ac:dyDescent="0.2">
      <c r="A5" s="637" t="s">
        <v>139</v>
      </c>
      <c r="B5" s="637"/>
      <c r="C5" s="637"/>
      <c r="D5" s="637"/>
      <c r="E5" s="637"/>
      <c r="F5" s="637"/>
      <c r="G5" s="637"/>
      <c r="H5" s="637"/>
      <c r="I5" s="637"/>
      <c r="J5" s="637"/>
    </row>
    <row r="6" spans="1:10" ht="20" x14ac:dyDescent="0.2">
      <c r="A6" s="85"/>
      <c r="B6" s="85"/>
      <c r="C6" s="85"/>
      <c r="D6" s="85"/>
      <c r="E6" s="85"/>
      <c r="F6" s="85"/>
      <c r="G6" s="85"/>
      <c r="H6" s="85"/>
      <c r="I6" s="85"/>
      <c r="J6" s="85"/>
    </row>
    <row r="7" spans="1:10" ht="16" x14ac:dyDescent="0.15">
      <c r="A7" s="74" t="s">
        <v>8</v>
      </c>
      <c r="B7" s="66"/>
      <c r="C7" s="66"/>
      <c r="D7" s="66"/>
      <c r="E7" s="66"/>
      <c r="F7" s="66"/>
      <c r="G7" s="66"/>
      <c r="H7" s="66"/>
      <c r="I7" s="66"/>
      <c r="J7" s="66"/>
    </row>
    <row r="8" spans="1:10" ht="12.75" customHeight="1" x14ac:dyDescent="0.15">
      <c r="A8" s="651" t="s">
        <v>140</v>
      </c>
      <c r="B8" s="615"/>
      <c r="C8" s="615"/>
      <c r="D8" s="615"/>
      <c r="E8" s="615"/>
      <c r="F8" s="615"/>
      <c r="G8" s="615"/>
      <c r="H8" s="615"/>
      <c r="I8" s="615"/>
      <c r="J8" s="615"/>
    </row>
    <row r="9" spans="1:10" ht="70.5" customHeight="1" x14ac:dyDescent="0.15">
      <c r="A9" s="615"/>
      <c r="B9" s="615"/>
      <c r="C9" s="615"/>
      <c r="D9" s="615"/>
      <c r="E9" s="615"/>
      <c r="F9" s="615"/>
      <c r="G9" s="615"/>
      <c r="H9" s="615"/>
      <c r="I9" s="615"/>
      <c r="J9" s="615"/>
    </row>
    <row r="10" spans="1:10" ht="15" customHeight="1" x14ac:dyDescent="0.15">
      <c r="A10" s="656" t="s">
        <v>76</v>
      </c>
      <c r="B10" s="615"/>
      <c r="C10" s="615"/>
      <c r="D10" s="615"/>
      <c r="E10" s="615"/>
      <c r="F10" s="615"/>
      <c r="G10" s="615"/>
      <c r="H10" s="615"/>
      <c r="I10" s="615"/>
      <c r="J10" s="615"/>
    </row>
    <row r="11" spans="1:10" x14ac:dyDescent="0.15">
      <c r="A11" s="87"/>
      <c r="B11" s="86"/>
      <c r="C11" s="86"/>
      <c r="D11" s="86"/>
      <c r="E11" s="86"/>
      <c r="F11" s="86"/>
      <c r="G11" s="86"/>
      <c r="H11" s="86"/>
      <c r="I11" s="86"/>
      <c r="J11" s="86"/>
    </row>
    <row r="12" spans="1:10" x14ac:dyDescent="0.15">
      <c r="A12" s="8" t="s">
        <v>1144</v>
      </c>
      <c r="B12" s="86"/>
      <c r="C12" s="86"/>
      <c r="D12" s="86"/>
      <c r="E12" s="86"/>
      <c r="F12" s="86"/>
      <c r="G12" s="86"/>
      <c r="H12" s="86"/>
      <c r="I12" s="86"/>
      <c r="J12" s="86"/>
    </row>
    <row r="13" spans="1:10" ht="15" customHeight="1" x14ac:dyDescent="0.15">
      <c r="A13" s="87"/>
      <c r="B13" s="86"/>
      <c r="C13" s="86"/>
      <c r="D13" s="86"/>
      <c r="E13" s="86"/>
      <c r="F13" s="86"/>
      <c r="G13" s="86"/>
      <c r="H13" s="86"/>
      <c r="I13" s="86"/>
      <c r="J13" s="86"/>
    </row>
    <row r="14" spans="1:10" ht="15" customHeight="1" x14ac:dyDescent="0.15">
      <c r="A14" s="74" t="s">
        <v>77</v>
      </c>
      <c r="B14" s="73"/>
      <c r="C14" s="21"/>
      <c r="D14" s="21"/>
      <c r="E14" s="21"/>
      <c r="F14" s="21"/>
      <c r="G14" s="21"/>
      <c r="H14" s="21"/>
      <c r="I14" s="21"/>
      <c r="J14" s="21"/>
    </row>
    <row r="15" spans="1:10" x14ac:dyDescent="0.15">
      <c r="A15" s="657"/>
      <c r="B15" s="657"/>
      <c r="C15" s="657"/>
      <c r="D15" s="657"/>
      <c r="E15" s="657"/>
      <c r="F15" s="657"/>
      <c r="G15" s="657"/>
      <c r="H15" s="657"/>
      <c r="I15" s="657"/>
      <c r="J15" s="657"/>
    </row>
    <row r="16" spans="1:10" ht="15" customHeight="1" x14ac:dyDescent="0.15">
      <c r="A16" s="1" t="s">
        <v>47</v>
      </c>
      <c r="B16" s="32"/>
      <c r="C16" s="643" t="str">
        <f>IF('Registration Form'!C15=0,"",'Registration Form'!C15)</f>
        <v/>
      </c>
      <c r="D16" s="643"/>
      <c r="E16" s="643"/>
    </row>
    <row r="17" spans="1:14" ht="15" customHeight="1" x14ac:dyDescent="0.15">
      <c r="A17" s="8" t="s">
        <v>48</v>
      </c>
      <c r="B17" s="32"/>
      <c r="C17" s="643" t="str">
        <f>IF('Registration Form'!C16=0,"",'Registration Form'!C16)</f>
        <v/>
      </c>
      <c r="D17" s="643"/>
      <c r="E17" s="643"/>
    </row>
    <row r="18" spans="1:14" ht="15" customHeight="1" x14ac:dyDescent="0.15">
      <c r="A18" s="8" t="s">
        <v>49</v>
      </c>
      <c r="B18" s="32"/>
      <c r="C18" s="643" t="str">
        <f>IF('Registration Form'!C17=0,"",'Registration Form'!C17)</f>
        <v/>
      </c>
      <c r="D18" s="643"/>
      <c r="E18" s="643"/>
    </row>
    <row r="19" spans="1:14" ht="15" customHeight="1" x14ac:dyDescent="0.15">
      <c r="C19" s="528" t="s">
        <v>66</v>
      </c>
      <c r="D19" s="95"/>
      <c r="E19" s="95"/>
      <c r="I19" s="33"/>
    </row>
    <row r="20" spans="1:14" ht="15" customHeight="1" x14ac:dyDescent="0.15">
      <c r="A20" s="1" t="s">
        <v>50</v>
      </c>
      <c r="B20" s="32"/>
      <c r="C20" s="643" t="str">
        <f>IF('Registration Form'!C19=0,"",'Registration Form'!C19)</f>
        <v/>
      </c>
      <c r="D20" s="643"/>
      <c r="E20" s="643"/>
      <c r="G20" s="17" t="s">
        <v>51</v>
      </c>
      <c r="H20" s="643" t="str">
        <f>IF('Registration Form'!H19=0,"",'Registration Form'!H19)</f>
        <v/>
      </c>
      <c r="I20" s="643"/>
      <c r="J20" s="643"/>
    </row>
    <row r="21" spans="1:14" ht="15" customHeight="1" x14ac:dyDescent="0.15">
      <c r="A21" s="627" t="s">
        <v>52</v>
      </c>
      <c r="B21" s="628"/>
      <c r="C21" s="643" t="str">
        <f>IF('Registration Form'!C20=0,"",'Registration Form'!C20)</f>
        <v/>
      </c>
      <c r="D21" s="643"/>
      <c r="E21" s="643"/>
      <c r="G21" s="17" t="s">
        <v>53</v>
      </c>
      <c r="H21" s="643" t="str">
        <f>IF('Registration Form'!H20=0,"",'Registration Form'!H20)</f>
        <v/>
      </c>
      <c r="I21" s="643"/>
      <c r="J21" s="643"/>
    </row>
    <row r="22" spans="1:14" ht="15" customHeight="1" x14ac:dyDescent="0.15">
      <c r="A22" s="627" t="s">
        <v>54</v>
      </c>
      <c r="B22" s="628"/>
      <c r="C22" s="643" t="str">
        <f>IF('Registration Form'!C21=0,"",'Registration Form'!C21)</f>
        <v/>
      </c>
      <c r="D22" s="643"/>
      <c r="E22" s="643"/>
      <c r="G22" s="17" t="s">
        <v>55</v>
      </c>
      <c r="H22" s="643" t="str">
        <f>IF('Registration Form'!H21=0,"",'Registration Form'!H21)</f>
        <v/>
      </c>
      <c r="I22" s="643"/>
      <c r="J22" s="643"/>
    </row>
    <row r="23" spans="1:14" ht="15" customHeight="1" x14ac:dyDescent="0.15">
      <c r="A23" s="627"/>
      <c r="B23" s="628"/>
      <c r="C23" s="643" t="str">
        <f>IF('Registration Form'!C22=0,"",'Registration Form'!C22)</f>
        <v/>
      </c>
      <c r="D23" s="643"/>
      <c r="E23" s="643"/>
      <c r="H23" s="629"/>
      <c r="I23" s="629"/>
      <c r="J23" s="629"/>
    </row>
    <row r="24" spans="1:14" ht="15" customHeight="1" x14ac:dyDescent="0.15">
      <c r="A24" s="627" t="s">
        <v>56</v>
      </c>
      <c r="B24" s="628"/>
      <c r="C24" s="643" t="str">
        <f>IF('Registration Form'!C23=0,"",'Registration Form'!C23)</f>
        <v/>
      </c>
      <c r="D24" s="643"/>
      <c r="E24" s="643"/>
      <c r="M24" s="97"/>
    </row>
    <row r="25" spans="1:14" x14ac:dyDescent="0.15">
      <c r="C25" s="38"/>
      <c r="D25" s="38"/>
      <c r="E25" s="38"/>
    </row>
    <row r="26" spans="1:14" ht="16" x14ac:dyDescent="0.15">
      <c r="A26" s="74" t="s">
        <v>141</v>
      </c>
      <c r="B26" s="21"/>
      <c r="C26" s="21"/>
      <c r="D26" s="21"/>
      <c r="E26" s="21"/>
      <c r="F26" s="21"/>
      <c r="G26" s="21"/>
      <c r="H26" s="21"/>
      <c r="I26" s="21"/>
      <c r="J26" s="21"/>
    </row>
    <row r="27" spans="1:14" ht="9.75" customHeight="1" x14ac:dyDescent="0.15">
      <c r="A27" s="17"/>
      <c r="C27" s="45"/>
      <c r="D27" s="46"/>
      <c r="E27" s="46"/>
      <c r="F27" s="44"/>
      <c r="G27" s="45"/>
      <c r="H27" s="46"/>
      <c r="I27" s="46"/>
    </row>
    <row r="28" spans="1:14" ht="12.75" customHeight="1" x14ac:dyDescent="0.15">
      <c r="B28" s="46"/>
      <c r="C28" s="46"/>
      <c r="D28" s="44"/>
      <c r="E28" s="78"/>
      <c r="F28" s="78"/>
      <c r="M28" s="97"/>
    </row>
    <row r="29" spans="1:14" ht="12.75" customHeight="1" x14ac:dyDescent="0.15">
      <c r="B29" s="99" t="s">
        <v>142</v>
      </c>
      <c r="C29" s="117"/>
      <c r="D29" s="651" t="s">
        <v>143</v>
      </c>
      <c r="E29" s="651"/>
      <c r="F29" s="651"/>
      <c r="G29" s="651"/>
      <c r="H29" s="651"/>
      <c r="I29" s="651"/>
      <c r="J29" s="651"/>
      <c r="M29" s="97"/>
      <c r="N29" t="b">
        <v>0</v>
      </c>
    </row>
    <row r="30" spans="1:14" ht="15" x14ac:dyDescent="0.2">
      <c r="B30" s="9"/>
      <c r="C30" s="80"/>
      <c r="D30" s="651"/>
      <c r="E30" s="651"/>
      <c r="F30" s="651"/>
      <c r="G30" s="651"/>
      <c r="H30" s="651"/>
      <c r="I30" s="651"/>
      <c r="J30" s="651"/>
      <c r="M30" s="97"/>
    </row>
    <row r="31" spans="1:14" ht="15" x14ac:dyDescent="0.2">
      <c r="B31" s="9"/>
      <c r="C31" s="80"/>
      <c r="D31" s="615"/>
      <c r="E31" s="615"/>
      <c r="F31" s="615"/>
      <c r="G31" s="615"/>
      <c r="H31" s="615"/>
      <c r="I31" s="615"/>
      <c r="J31" s="615"/>
      <c r="M31" s="97"/>
    </row>
    <row r="32" spans="1:14" ht="12" customHeight="1" x14ac:dyDescent="0.15">
      <c r="B32" s="9"/>
      <c r="C32" s="79"/>
      <c r="M32" s="97"/>
    </row>
    <row r="33" spans="1:14" ht="12.75" customHeight="1" x14ac:dyDescent="0.15">
      <c r="B33" s="99" t="s">
        <v>144</v>
      </c>
      <c r="C33" s="117" t="s">
        <v>1136</v>
      </c>
      <c r="D33" s="651" t="s">
        <v>145</v>
      </c>
      <c r="E33" s="651"/>
      <c r="F33" s="651"/>
      <c r="G33" s="651"/>
      <c r="H33" s="651"/>
      <c r="I33" s="651"/>
      <c r="J33" s="651"/>
      <c r="N33" t="b">
        <v>0</v>
      </c>
    </row>
    <row r="34" spans="1:14" x14ac:dyDescent="0.15">
      <c r="B34" s="9"/>
      <c r="C34" s="51"/>
      <c r="D34" s="651"/>
      <c r="E34" s="651"/>
      <c r="F34" s="651"/>
      <c r="G34" s="651"/>
      <c r="H34" s="651"/>
      <c r="I34" s="651"/>
      <c r="J34" s="651"/>
    </row>
    <row r="35" spans="1:14" ht="44" customHeight="1" x14ac:dyDescent="0.15">
      <c r="B35" s="9"/>
      <c r="C35" s="51"/>
      <c r="D35" s="651"/>
      <c r="E35" s="651"/>
      <c r="F35" s="651"/>
      <c r="G35" s="651"/>
      <c r="H35" s="651"/>
      <c r="I35" s="651"/>
      <c r="J35" s="651"/>
    </row>
    <row r="36" spans="1:14" ht="12" customHeight="1" x14ac:dyDescent="0.15">
      <c r="B36" s="9"/>
      <c r="C36" s="51"/>
      <c r="D36" s="98"/>
      <c r="E36" s="98"/>
      <c r="F36" s="98"/>
      <c r="G36" s="98"/>
      <c r="H36" s="98"/>
      <c r="I36" s="98"/>
      <c r="J36" s="98"/>
    </row>
    <row r="37" spans="1:14" ht="12.75" hidden="1" customHeight="1" x14ac:dyDescent="0.15">
      <c r="B37" s="99"/>
      <c r="C37" s="117"/>
      <c r="D37" s="651"/>
      <c r="E37" s="615"/>
      <c r="F37" s="615"/>
      <c r="G37" s="615"/>
      <c r="H37" s="615"/>
      <c r="I37" s="615"/>
      <c r="J37" s="615"/>
    </row>
    <row r="38" spans="1:14" hidden="1" x14ac:dyDescent="0.15">
      <c r="B38" s="9"/>
      <c r="C38" s="45"/>
      <c r="D38" s="615"/>
      <c r="E38" s="615"/>
      <c r="F38" s="615"/>
      <c r="G38" s="615"/>
      <c r="H38" s="615"/>
      <c r="I38" s="615"/>
      <c r="J38" s="615"/>
    </row>
    <row r="39" spans="1:14" ht="16" customHeight="1" x14ac:dyDescent="0.15">
      <c r="B39" s="9"/>
      <c r="C39" s="45"/>
      <c r="D39" s="615"/>
      <c r="E39" s="615"/>
      <c r="F39" s="615"/>
      <c r="G39" s="615"/>
      <c r="H39" s="615"/>
      <c r="I39" s="615"/>
      <c r="J39" s="615"/>
    </row>
    <row r="40" spans="1:14" x14ac:dyDescent="0.15">
      <c r="D40" s="116"/>
      <c r="E40" s="116"/>
      <c r="F40" s="116"/>
      <c r="G40" s="116"/>
      <c r="H40" s="116"/>
      <c r="I40" s="116"/>
      <c r="J40" s="116"/>
    </row>
    <row r="41" spans="1:14" ht="16" x14ac:dyDescent="0.15">
      <c r="A41" s="74" t="s">
        <v>71</v>
      </c>
      <c r="B41" s="21"/>
      <c r="C41" s="21"/>
      <c r="D41" s="21"/>
      <c r="E41" s="21"/>
      <c r="F41" s="21"/>
      <c r="G41" s="21"/>
      <c r="H41" s="21"/>
      <c r="I41" s="21"/>
      <c r="J41" s="21"/>
    </row>
    <row r="42" spans="1:14" ht="306.75" customHeight="1" x14ac:dyDescent="0.15">
      <c r="A42" s="660" t="s">
        <v>146</v>
      </c>
      <c r="B42" s="661"/>
      <c r="C42" s="661"/>
      <c r="D42" s="661"/>
      <c r="E42" s="661"/>
      <c r="F42" s="661"/>
      <c r="G42" s="661"/>
      <c r="H42" s="661"/>
      <c r="I42" s="661"/>
      <c r="J42" s="661"/>
    </row>
    <row r="43" spans="1:14" x14ac:dyDescent="0.15">
      <c r="A43" s="71"/>
    </row>
    <row r="44" spans="1:14" ht="25.5" customHeight="1" x14ac:dyDescent="0.15">
      <c r="A44" s="71"/>
      <c r="B44" s="54" t="s">
        <v>72</v>
      </c>
      <c r="C44" s="647"/>
      <c r="D44" s="647"/>
      <c r="E44" s="647"/>
      <c r="F44" s="647"/>
      <c r="G44" s="54" t="s">
        <v>137</v>
      </c>
      <c r="H44" s="647"/>
      <c r="I44" s="647"/>
      <c r="J44" s="647"/>
    </row>
    <row r="45" spans="1:14" x14ac:dyDescent="0.15">
      <c r="A45" s="71"/>
      <c r="C45" s="38"/>
      <c r="D45" s="38"/>
      <c r="E45" s="38"/>
      <c r="F45" s="38"/>
      <c r="H45" s="38"/>
      <c r="I45" s="38"/>
      <c r="J45" s="38"/>
    </row>
    <row r="46" spans="1:14" ht="24" customHeight="1" x14ac:dyDescent="0.15">
      <c r="A46" s="71"/>
      <c r="B46" s="54" t="s">
        <v>70</v>
      </c>
      <c r="C46" s="647"/>
      <c r="D46" s="647"/>
      <c r="E46" s="647"/>
      <c r="F46" s="647"/>
      <c r="G46" s="54" t="s">
        <v>138</v>
      </c>
      <c r="H46" s="647"/>
      <c r="I46" s="647"/>
      <c r="J46" s="647"/>
    </row>
    <row r="47" spans="1:14" x14ac:dyDescent="0.15">
      <c r="A47" s="71"/>
      <c r="B47" s="32"/>
      <c r="G47" s="32"/>
    </row>
    <row r="48" spans="1:14" x14ac:dyDescent="0.15">
      <c r="A48" s="71"/>
      <c r="B48" s="32"/>
      <c r="G48" s="32"/>
    </row>
    <row r="50" spans="1:10" x14ac:dyDescent="0.15">
      <c r="A50" s="659"/>
      <c r="B50" s="621"/>
      <c r="C50" s="621"/>
      <c r="D50" s="621"/>
      <c r="E50" s="621"/>
      <c r="F50" s="621"/>
      <c r="G50" s="621"/>
      <c r="H50" s="621"/>
      <c r="I50" s="621"/>
      <c r="J50" s="621"/>
    </row>
  </sheetData>
  <sheetProtection algorithmName="SHA-512" hashValue="0K+zo2iOZ3UlLuanJSHytgVqDDzhlakWzztnQ6xAFgCC1zuih4iiXM75It3HO7NdR8kXxQmh0knNzrxM+YPJmQ==" saltValue="7jQWoVHvhT5EKXuFIsZO5w==" spinCount="100000" sheet="1" selectLockedCells="1"/>
  <mergeCells count="33">
    <mergeCell ref="D37:J39"/>
    <mergeCell ref="A50:J50"/>
    <mergeCell ref="A42:J42"/>
    <mergeCell ref="C44:F44"/>
    <mergeCell ref="H44:J44"/>
    <mergeCell ref="C46:F46"/>
    <mergeCell ref="H46:J46"/>
    <mergeCell ref="H21:J21"/>
    <mergeCell ref="D33:J35"/>
    <mergeCell ref="C22:E22"/>
    <mergeCell ref="H22:J22"/>
    <mergeCell ref="C23:E23"/>
    <mergeCell ref="H23:J23"/>
    <mergeCell ref="C24:E24"/>
    <mergeCell ref="D29:J31"/>
    <mergeCell ref="A8:J9"/>
    <mergeCell ref="A15:J15"/>
    <mergeCell ref="C16:E16"/>
    <mergeCell ref="C20:E20"/>
    <mergeCell ref="H20:J20"/>
    <mergeCell ref="A10:J10"/>
    <mergeCell ref="A1:J1"/>
    <mergeCell ref="A2:J2"/>
    <mergeCell ref="A3:J3"/>
    <mergeCell ref="A4:J4"/>
    <mergeCell ref="A5:J5"/>
    <mergeCell ref="A22:B22"/>
    <mergeCell ref="A23:B23"/>
    <mergeCell ref="A24:B24"/>
    <mergeCell ref="C21:E21"/>
    <mergeCell ref="C17:E17"/>
    <mergeCell ref="C18:E18"/>
    <mergeCell ref="A21:B21"/>
  </mergeCells>
  <hyperlinks>
    <hyperlink ref="A10" r:id="rId1" display="https://www.hightail.com/u/certifications" xr:uid="{00000000-0004-0000-0400-000000000000}"/>
  </hyperlinks>
  <pageMargins left="0.6" right="0.56000000000000005" top="0.79" bottom="0.79" header="0.5" footer="0.5"/>
  <pageSetup scale="66" orientation="portrait" horizontalDpi="4294967294" verticalDpi="1200"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91">
    <pageSetUpPr fitToPage="1"/>
  </sheetPr>
  <dimension ref="A1:Z411"/>
  <sheetViews>
    <sheetView zoomScaleNormal="100" workbookViewId="0">
      <pane xSplit="24" ySplit="8" topLeftCell="Y9" activePane="bottomRight" state="frozen"/>
      <selection pane="topRight" activeCell="AE4" sqref="AE4"/>
      <selection pane="bottomLeft" activeCell="AE4" sqref="AE4"/>
      <selection pane="bottomRight" activeCell="I87" sqref="I87:P87"/>
    </sheetView>
  </sheetViews>
  <sheetFormatPr baseColWidth="10" defaultColWidth="9.1640625" defaultRowHeight="13" x14ac:dyDescent="0.15"/>
  <cols>
    <col min="1" max="1" width="4.83203125" customWidth="1"/>
    <col min="2" max="2" width="2.33203125" hidden="1" customWidth="1"/>
    <col min="3" max="3" width="2.83203125" hidden="1" customWidth="1"/>
    <col min="4" max="6" width="2.33203125" hidden="1" customWidth="1"/>
    <col min="7" max="7" width="2.83203125" hidden="1" customWidth="1"/>
    <col min="8" max="8" width="2.33203125" hidden="1" customWidth="1"/>
    <col min="9" max="15" width="15.1640625" customWidth="1"/>
    <col min="16" max="16" width="23.33203125" customWidth="1"/>
    <col min="17" max="17" width="5.83203125" customWidth="1"/>
    <col min="18" max="18" width="8.33203125" customWidth="1"/>
    <col min="19" max="19" width="2.6640625" hidden="1" customWidth="1"/>
    <col min="20" max="20" width="7.1640625" customWidth="1"/>
    <col min="21" max="21" width="7.1640625" hidden="1" customWidth="1"/>
    <col min="22" max="22" width="7.1640625" customWidth="1"/>
    <col min="23" max="23" width="31.6640625" style="31" customWidth="1"/>
    <col min="24" max="24" width="27.33203125" style="31" customWidth="1"/>
    <col min="25" max="25" width="47.33203125" hidden="1" customWidth="1"/>
  </cols>
  <sheetData>
    <row r="1" spans="1:25" ht="23" x14ac:dyDescent="0.25">
      <c r="A1" s="686" t="s">
        <v>147</v>
      </c>
      <c r="B1" s="686"/>
      <c r="C1" s="686"/>
      <c r="D1" s="686"/>
      <c r="E1" s="686"/>
      <c r="F1" s="686"/>
      <c r="G1" s="686"/>
      <c r="H1" s="686"/>
      <c r="I1" s="686"/>
      <c r="J1" s="686"/>
      <c r="K1" s="686"/>
      <c r="L1" s="686"/>
      <c r="M1" s="686"/>
      <c r="N1" s="686"/>
      <c r="O1" s="686"/>
      <c r="P1" s="686"/>
      <c r="Q1" s="686"/>
      <c r="R1" s="686"/>
      <c r="S1" s="686"/>
      <c r="T1" s="686"/>
      <c r="U1" s="430"/>
      <c r="V1" s="430"/>
    </row>
    <row r="2" spans="1:25" x14ac:dyDescent="0.15">
      <c r="I2" s="621"/>
      <c r="J2" s="621"/>
      <c r="K2" s="621"/>
      <c r="L2" s="621"/>
      <c r="M2" s="621"/>
      <c r="N2" s="621"/>
      <c r="O2" s="621"/>
      <c r="P2" s="621"/>
      <c r="Q2" s="621"/>
      <c r="W2" s="31" t="str">
        <f>Introduction!B4</f>
        <v>Version 5</v>
      </c>
    </row>
    <row r="3" spans="1:25" x14ac:dyDescent="0.15">
      <c r="I3" s="621"/>
      <c r="J3" s="621"/>
      <c r="K3" s="621"/>
      <c r="L3" s="621"/>
      <c r="M3" s="621"/>
      <c r="N3" s="621"/>
      <c r="O3" s="621"/>
      <c r="P3" s="621"/>
      <c r="Q3" s="621"/>
      <c r="W3" s="31" t="str">
        <f>Introduction!B6</f>
        <v>Revised 12-26-24</v>
      </c>
    </row>
    <row r="6" spans="1:25" x14ac:dyDescent="0.15">
      <c r="A6" s="1"/>
      <c r="B6" s="6"/>
      <c r="C6" s="1"/>
      <c r="D6" s="1"/>
      <c r="E6" s="1"/>
      <c r="F6" s="1"/>
      <c r="G6" s="1"/>
      <c r="H6" s="1"/>
      <c r="I6" s="1"/>
      <c r="J6" s="1"/>
      <c r="K6" s="1"/>
      <c r="L6" s="1"/>
      <c r="M6" s="1"/>
      <c r="N6" s="1"/>
      <c r="O6" s="1"/>
      <c r="P6" s="1"/>
      <c r="Q6" s="200"/>
      <c r="R6" s="200"/>
      <c r="S6" s="81"/>
      <c r="T6" s="200"/>
      <c r="U6" s="200"/>
      <c r="V6" s="200"/>
    </row>
    <row r="7" spans="1:25" x14ac:dyDescent="0.15">
      <c r="A7" s="1"/>
      <c r="B7" s="6"/>
      <c r="C7" s="1"/>
      <c r="D7" s="1"/>
      <c r="E7" s="1"/>
      <c r="F7" s="1"/>
      <c r="G7" s="1"/>
      <c r="H7" s="1"/>
      <c r="I7" s="77"/>
      <c r="J7" s="77"/>
      <c r="K7" s="77"/>
      <c r="L7" s="77"/>
      <c r="M7" s="77"/>
      <c r="N7" s="77"/>
      <c r="O7" s="77"/>
      <c r="P7" s="82"/>
      <c r="Q7" s="83" t="s">
        <v>148</v>
      </c>
      <c r="R7" s="364" t="s">
        <v>80</v>
      </c>
      <c r="S7" s="677" t="s">
        <v>81</v>
      </c>
      <c r="T7" s="678"/>
      <c r="U7" s="446" t="s">
        <v>149</v>
      </c>
      <c r="V7" s="446" t="s">
        <v>150</v>
      </c>
      <c r="W7" s="447" t="s">
        <v>151</v>
      </c>
      <c r="X7" s="448" t="s">
        <v>152</v>
      </c>
    </row>
    <row r="8" spans="1:25" x14ac:dyDescent="0.15">
      <c r="A8" s="19" t="s">
        <v>153</v>
      </c>
      <c r="B8" s="127"/>
      <c r="C8" s="128" t="s">
        <v>154</v>
      </c>
      <c r="D8" s="128" t="s">
        <v>155</v>
      </c>
      <c r="E8" s="128" t="s">
        <v>155</v>
      </c>
      <c r="F8" s="128" t="s">
        <v>96</v>
      </c>
      <c r="G8" s="128" t="s">
        <v>156</v>
      </c>
      <c r="H8" s="128" t="s">
        <v>82</v>
      </c>
      <c r="I8" s="687" t="s">
        <v>157</v>
      </c>
      <c r="J8" s="688"/>
      <c r="K8" s="688"/>
      <c r="L8" s="688"/>
      <c r="M8" s="688"/>
      <c r="N8" s="688"/>
      <c r="O8" s="688"/>
      <c r="P8" s="688"/>
      <c r="Q8" s="517"/>
      <c r="R8" s="450"/>
      <c r="S8" s="84"/>
      <c r="T8" s="28"/>
      <c r="U8" s="28"/>
      <c r="V8" s="28"/>
      <c r="W8" s="447" t="s">
        <v>158</v>
      </c>
      <c r="X8" s="448" t="s">
        <v>158</v>
      </c>
    </row>
    <row r="9" spans="1:25" ht="13" customHeight="1" x14ac:dyDescent="0.15">
      <c r="A9" s="1" t="s">
        <v>159</v>
      </c>
      <c r="B9" s="12" t="s">
        <v>85</v>
      </c>
      <c r="C9" s="13"/>
      <c r="D9" s="4"/>
      <c r="E9" s="4"/>
      <c r="F9" s="4"/>
      <c r="G9" s="4"/>
      <c r="H9" s="13" t="s">
        <v>160</v>
      </c>
      <c r="I9" s="668" t="s">
        <v>161</v>
      </c>
      <c r="J9" s="669"/>
      <c r="K9" s="669"/>
      <c r="L9" s="669"/>
      <c r="M9" s="669"/>
      <c r="N9" s="669"/>
      <c r="O9" s="669"/>
      <c r="P9" s="669"/>
      <c r="Q9" s="459">
        <f>'A-Administration'!Q10</f>
        <v>1</v>
      </c>
      <c r="R9" s="459">
        <f>'A-Administration'!R10</f>
        <v>0</v>
      </c>
      <c r="S9" s="457">
        <f>'A-Administration'!S10</f>
        <v>0</v>
      </c>
      <c r="T9" s="458">
        <f>'A-Administration'!T10</f>
        <v>0</v>
      </c>
      <c r="U9" s="457"/>
      <c r="V9" s="458"/>
      <c r="W9" s="459">
        <f>'A-Administration'!V44</f>
        <v>0</v>
      </c>
      <c r="X9" s="459"/>
      <c r="Y9" s="1">
        <f ca="1">LOOKUP(A9,'A-Administration'!$A$10:$A$51,'A-Administration'!$Y$10:$Y$60)</f>
        <v>2</v>
      </c>
    </row>
    <row r="10" spans="1:25" ht="13" customHeight="1" x14ac:dyDescent="0.15">
      <c r="A10" s="1" t="s">
        <v>162</v>
      </c>
      <c r="B10" s="12" t="s">
        <v>85</v>
      </c>
      <c r="C10" s="13"/>
      <c r="D10" s="4"/>
      <c r="E10" s="4"/>
      <c r="F10" s="4"/>
      <c r="G10" s="4"/>
      <c r="H10" s="13" t="s">
        <v>160</v>
      </c>
      <c r="I10" s="668" t="s">
        <v>163</v>
      </c>
      <c r="J10" s="669"/>
      <c r="K10" s="669"/>
      <c r="L10" s="669"/>
      <c r="M10" s="669"/>
      <c r="N10" s="669"/>
      <c r="O10" s="669"/>
      <c r="P10" s="670"/>
      <c r="Q10" s="459">
        <f>'A-Administration'!Q11</f>
        <v>1</v>
      </c>
      <c r="R10" s="459">
        <f>'A-Administration'!R11</f>
        <v>0</v>
      </c>
      <c r="S10" s="457">
        <f>'A-Administration'!S11</f>
        <v>0</v>
      </c>
      <c r="T10" s="458">
        <f>'A-Administration'!T11</f>
        <v>0</v>
      </c>
      <c r="U10" s="457"/>
      <c r="V10" s="458"/>
      <c r="W10" s="459">
        <f>'A-Administration'!V45</f>
        <v>0</v>
      </c>
      <c r="X10" s="459"/>
      <c r="Y10" s="1">
        <f ca="1">LOOKUP(A10,'A-Administration'!$A$10:$A$51,'A-Administration'!$Y$10:$Y$60)</f>
        <v>2</v>
      </c>
    </row>
    <row r="11" spans="1:25" ht="13" customHeight="1" x14ac:dyDescent="0.15">
      <c r="A11" s="8" t="s">
        <v>164</v>
      </c>
      <c r="B11" s="4" t="s">
        <v>85</v>
      </c>
      <c r="C11" s="13" t="s">
        <v>160</v>
      </c>
      <c r="D11" s="4"/>
      <c r="E11" s="4"/>
      <c r="G11" s="4"/>
      <c r="H11" s="13" t="s">
        <v>160</v>
      </c>
      <c r="I11" s="668" t="s">
        <v>165</v>
      </c>
      <c r="J11" s="650"/>
      <c r="K11" s="650"/>
      <c r="L11" s="650"/>
      <c r="M11" s="650"/>
      <c r="N11" s="650"/>
      <c r="O11" s="650"/>
      <c r="P11" s="689"/>
      <c r="Q11" s="459">
        <f>'A-Administration'!Q12</f>
        <v>1</v>
      </c>
      <c r="R11" s="459">
        <f>'A-Administration'!R12</f>
        <v>0</v>
      </c>
      <c r="S11" s="457">
        <f>'A-Administration'!S12</f>
        <v>0</v>
      </c>
      <c r="T11" s="458">
        <f>'A-Administration'!T12</f>
        <v>0</v>
      </c>
      <c r="U11" s="458"/>
      <c r="V11" s="458"/>
      <c r="W11" s="459">
        <f>'A-Administration'!V46</f>
        <v>0</v>
      </c>
      <c r="X11" s="459"/>
      <c r="Y11" s="1">
        <f ca="1">LOOKUP(A11,'A-Administration'!$A$10:$A$51,'A-Administration'!$Y$10:$Y$60)</f>
        <v>2</v>
      </c>
    </row>
    <row r="12" spans="1:25" ht="15" customHeight="1" x14ac:dyDescent="0.2">
      <c r="A12" s="8" t="s">
        <v>166</v>
      </c>
      <c r="B12" s="4" t="s">
        <v>85</v>
      </c>
      <c r="C12" s="13" t="s">
        <v>160</v>
      </c>
      <c r="D12" s="4"/>
      <c r="E12" s="4"/>
      <c r="F12" s="4"/>
      <c r="G12" s="4"/>
      <c r="H12" s="4"/>
      <c r="I12" s="680" t="s">
        <v>167</v>
      </c>
      <c r="J12" s="681"/>
      <c r="K12" s="681"/>
      <c r="L12" s="681"/>
      <c r="M12" s="681"/>
      <c r="N12" s="681"/>
      <c r="O12" s="681"/>
      <c r="P12" s="682"/>
      <c r="Q12" s="459">
        <f>'A-Administration'!Q13</f>
        <v>2</v>
      </c>
      <c r="R12" s="459">
        <f>'A-Administration'!R13</f>
        <v>0</v>
      </c>
      <c r="S12" s="457">
        <f>'A-Administration'!S13</f>
        <v>0</v>
      </c>
      <c r="T12" s="458">
        <f>'A-Administration'!T13</f>
        <v>0</v>
      </c>
      <c r="U12" s="458"/>
      <c r="V12" s="458"/>
      <c r="W12" s="459">
        <f>'A-Administration'!V47</f>
        <v>0</v>
      </c>
      <c r="X12" s="459"/>
      <c r="Y12" s="1">
        <f ca="1">LOOKUP(A12,'A-Administration'!$A$10:$A$51,'A-Administration'!$Y$10:$Y$60)</f>
        <v>2</v>
      </c>
    </row>
    <row r="13" spans="1:25" ht="15" customHeight="1" x14ac:dyDescent="0.2">
      <c r="A13" s="8" t="s">
        <v>168</v>
      </c>
      <c r="B13" s="4" t="s">
        <v>85</v>
      </c>
      <c r="C13" s="4"/>
      <c r="D13" s="13" t="s">
        <v>160</v>
      </c>
      <c r="E13" s="4"/>
      <c r="F13" s="4"/>
      <c r="G13" s="4"/>
      <c r="H13" s="13" t="s">
        <v>160</v>
      </c>
      <c r="I13" s="680" t="s">
        <v>169</v>
      </c>
      <c r="J13" s="681"/>
      <c r="K13" s="681"/>
      <c r="L13" s="681"/>
      <c r="M13" s="681"/>
      <c r="N13" s="681"/>
      <c r="O13" s="681"/>
      <c r="P13" s="682"/>
      <c r="Q13" s="459">
        <f>'A-Administration'!Q14</f>
        <v>3</v>
      </c>
      <c r="R13" s="459">
        <f>'A-Administration'!R14</f>
        <v>0</v>
      </c>
      <c r="S13" s="457">
        <f>'A-Administration'!S14</f>
        <v>0</v>
      </c>
      <c r="T13" s="458">
        <f>'A-Administration'!T14</f>
        <v>0</v>
      </c>
      <c r="U13" s="458"/>
      <c r="V13" s="458"/>
      <c r="W13" s="459">
        <f>'A-Administration'!V48</f>
        <v>0</v>
      </c>
      <c r="X13" s="459"/>
      <c r="Y13" s="1">
        <f ca="1">LOOKUP(A13,'A-Administration'!$A$10:$A$51,'A-Administration'!$Y$10:$Y$60)</f>
        <v>2</v>
      </c>
    </row>
    <row r="14" spans="1:25" ht="15" hidden="1" customHeight="1" x14ac:dyDescent="0.2">
      <c r="A14" s="8"/>
      <c r="B14" s="4"/>
      <c r="C14" s="4"/>
      <c r="D14" s="13"/>
      <c r="E14" s="4"/>
      <c r="F14" s="4"/>
      <c r="G14" s="4"/>
      <c r="H14" s="13"/>
      <c r="I14" s="547"/>
      <c r="J14" s="548"/>
      <c r="K14" s="548"/>
      <c r="L14" s="548"/>
      <c r="M14" s="548"/>
      <c r="N14" s="548"/>
      <c r="O14" s="548"/>
      <c r="P14" s="548"/>
      <c r="Q14" s="459"/>
      <c r="R14" s="459"/>
      <c r="S14" s="457"/>
      <c r="T14" s="458"/>
      <c r="U14" s="458"/>
      <c r="V14" s="458"/>
      <c r="W14" s="459">
        <f>'A-Administration'!V49</f>
        <v>0</v>
      </c>
      <c r="X14" s="459"/>
      <c r="Y14" s="1"/>
    </row>
    <row r="15" spans="1:25" ht="13" customHeight="1" x14ac:dyDescent="0.15">
      <c r="A15" s="1" t="s">
        <v>170</v>
      </c>
      <c r="B15" s="4" t="s">
        <v>85</v>
      </c>
      <c r="C15" s="4"/>
      <c r="D15" s="13" t="s">
        <v>160</v>
      </c>
      <c r="E15" s="4"/>
      <c r="F15" s="4"/>
      <c r="G15" s="4"/>
      <c r="H15" s="4"/>
      <c r="I15" s="668" t="s">
        <v>171</v>
      </c>
      <c r="J15" s="669"/>
      <c r="K15" s="669"/>
      <c r="L15" s="669"/>
      <c r="M15" s="669"/>
      <c r="N15" s="669"/>
      <c r="O15" s="669"/>
      <c r="P15" s="669"/>
      <c r="Q15" s="459">
        <f>'A-Administration'!Q16</f>
        <v>2</v>
      </c>
      <c r="R15" s="459">
        <f>'A-Administration'!R16</f>
        <v>0</v>
      </c>
      <c r="S15" s="457">
        <f>'A-Administration'!S16</f>
        <v>0</v>
      </c>
      <c r="T15" s="458">
        <f>'A-Administration'!T16</f>
        <v>0</v>
      </c>
      <c r="U15" s="458"/>
      <c r="V15" s="458"/>
      <c r="W15" s="459">
        <f>'A-Administration'!V50</f>
        <v>0</v>
      </c>
      <c r="X15" s="459"/>
      <c r="Y15" s="1">
        <f ca="1">LOOKUP(A15,'A-Administration'!$A$10:$A$51,'A-Administration'!$Y$10:$Y$60)</f>
        <v>2</v>
      </c>
    </row>
    <row r="16" spans="1:25" ht="13" customHeight="1" x14ac:dyDescent="0.15">
      <c r="A16" s="1" t="s">
        <v>172</v>
      </c>
      <c r="B16" s="4" t="s">
        <v>85</v>
      </c>
      <c r="C16" s="4"/>
      <c r="D16" s="4"/>
      <c r="E16" s="13" t="s">
        <v>160</v>
      </c>
      <c r="F16" s="4"/>
      <c r="G16" s="4"/>
      <c r="H16" s="13" t="s">
        <v>160</v>
      </c>
      <c r="I16" s="668" t="s">
        <v>173</v>
      </c>
      <c r="J16" s="669"/>
      <c r="K16" s="669"/>
      <c r="L16" s="669"/>
      <c r="M16" s="669"/>
      <c r="N16" s="669"/>
      <c r="O16" s="669"/>
      <c r="P16" s="669"/>
      <c r="Q16" s="459">
        <f>'A-Administration'!Q17</f>
        <v>3</v>
      </c>
      <c r="R16" s="459">
        <f>'A-Administration'!R17</f>
        <v>0</v>
      </c>
      <c r="S16" s="457">
        <f>'A-Administration'!S17</f>
        <v>0</v>
      </c>
      <c r="T16" s="458">
        <f>'A-Administration'!T17</f>
        <v>0</v>
      </c>
      <c r="U16" s="458"/>
      <c r="V16" s="458"/>
      <c r="W16" s="459">
        <f>'A-Administration'!V51</f>
        <v>0</v>
      </c>
      <c r="X16" s="459"/>
      <c r="Y16" s="1">
        <f ca="1">LOOKUP(A16,'A-Administration'!$A$10:$A$51,'A-Administration'!$Y$10:$Y$60)</f>
        <v>2</v>
      </c>
    </row>
    <row r="17" spans="1:25" ht="13" customHeight="1" x14ac:dyDescent="0.15">
      <c r="A17" s="1" t="s">
        <v>174</v>
      </c>
      <c r="B17" s="4" t="s">
        <v>85</v>
      </c>
      <c r="C17" s="4"/>
      <c r="D17" s="4"/>
      <c r="E17" s="13" t="s">
        <v>160</v>
      </c>
      <c r="F17" s="4"/>
      <c r="G17" s="4"/>
      <c r="H17" s="4"/>
      <c r="I17" s="668" t="s">
        <v>175</v>
      </c>
      <c r="J17" s="669"/>
      <c r="K17" s="669"/>
      <c r="L17" s="669"/>
      <c r="M17" s="669"/>
      <c r="N17" s="669"/>
      <c r="O17" s="669"/>
      <c r="P17" s="669"/>
      <c r="Q17" s="459">
        <f>'A-Administration'!Q18</f>
        <v>3</v>
      </c>
      <c r="R17" s="459">
        <f>'A-Administration'!R18</f>
        <v>0</v>
      </c>
      <c r="S17" s="457">
        <f>'A-Administration'!S18</f>
        <v>0</v>
      </c>
      <c r="T17" s="458">
        <f>'A-Administration'!T18</f>
        <v>0</v>
      </c>
      <c r="U17" s="458"/>
      <c r="V17" s="458"/>
      <c r="W17" s="459">
        <f>'A-Administration'!V52</f>
        <v>0</v>
      </c>
      <c r="X17" s="459"/>
      <c r="Y17" s="1">
        <f ca="1">LOOKUP(A17,'A-Administration'!$A$10:$A$51,'A-Administration'!$Y$10:$Y$60)</f>
        <v>2</v>
      </c>
    </row>
    <row r="18" spans="1:25" ht="13" customHeight="1" x14ac:dyDescent="0.15">
      <c r="A18" s="1" t="s">
        <v>176</v>
      </c>
      <c r="B18" s="4" t="s">
        <v>85</v>
      </c>
      <c r="C18" s="4"/>
      <c r="D18" s="4"/>
      <c r="E18" s="13" t="s">
        <v>160</v>
      </c>
      <c r="F18" s="13" t="s">
        <v>160</v>
      </c>
      <c r="G18" s="4"/>
      <c r="H18" s="13" t="s">
        <v>160</v>
      </c>
      <c r="I18" s="668" t="s">
        <v>177</v>
      </c>
      <c r="J18" s="669"/>
      <c r="K18" s="669"/>
      <c r="L18" s="669"/>
      <c r="M18" s="669"/>
      <c r="N18" s="669"/>
      <c r="O18" s="669"/>
      <c r="P18" s="669"/>
      <c r="Q18" s="459">
        <f>'A-Administration'!Q19</f>
        <v>2</v>
      </c>
      <c r="R18" s="459">
        <f>'A-Administration'!R19</f>
        <v>0</v>
      </c>
      <c r="S18" s="457">
        <f>'A-Administration'!S19</f>
        <v>0</v>
      </c>
      <c r="T18" s="458">
        <f>'A-Administration'!T19</f>
        <v>0</v>
      </c>
      <c r="U18" s="458"/>
      <c r="V18" s="458"/>
      <c r="W18" s="459">
        <f>'A-Administration'!V53</f>
        <v>0</v>
      </c>
      <c r="X18" s="459"/>
      <c r="Y18" s="1">
        <f ca="1">LOOKUP(A18,'A-Administration'!$A$10:$A$51,'A-Administration'!$Y$10:$Y$60)</f>
        <v>2</v>
      </c>
    </row>
    <row r="19" spans="1:25" ht="13" hidden="1" customHeight="1" x14ac:dyDescent="0.15">
      <c r="A19" s="1"/>
      <c r="B19" s="4"/>
      <c r="C19" s="4"/>
      <c r="D19" s="4"/>
      <c r="E19" s="13"/>
      <c r="F19" s="13"/>
      <c r="G19" s="4"/>
      <c r="H19" s="13"/>
      <c r="I19" s="452"/>
      <c r="J19" s="453"/>
      <c r="K19" s="453"/>
      <c r="L19" s="453"/>
      <c r="M19" s="453"/>
      <c r="N19" s="453"/>
      <c r="O19" s="453"/>
      <c r="P19" s="453"/>
      <c r="Q19" s="459">
        <f>'A-Administration'!Q20</f>
        <v>0</v>
      </c>
      <c r="R19" s="459">
        <f>'A-Administration'!R20</f>
        <v>0</v>
      </c>
      <c r="S19" s="457">
        <f>'A-Administration'!S20</f>
        <v>0</v>
      </c>
      <c r="T19" s="458">
        <f>'A-Administration'!T20</f>
        <v>0</v>
      </c>
      <c r="U19" s="458"/>
      <c r="V19" s="458"/>
      <c r="W19" s="459">
        <f>'A-Administration'!V54</f>
        <v>0</v>
      </c>
      <c r="X19" s="459"/>
      <c r="Y19" s="1"/>
    </row>
    <row r="20" spans="1:25" ht="13" customHeight="1" x14ac:dyDescent="0.15">
      <c r="A20" s="1" t="s">
        <v>178</v>
      </c>
      <c r="B20" s="4" t="s">
        <v>85</v>
      </c>
      <c r="C20" s="4"/>
      <c r="D20" s="4"/>
      <c r="E20" s="13" t="s">
        <v>160</v>
      </c>
      <c r="F20" s="13" t="s">
        <v>160</v>
      </c>
      <c r="G20" s="4"/>
      <c r="H20" s="4"/>
      <c r="I20" s="668" t="s">
        <v>179</v>
      </c>
      <c r="J20" s="669"/>
      <c r="K20" s="669"/>
      <c r="L20" s="669"/>
      <c r="M20" s="669"/>
      <c r="N20" s="669"/>
      <c r="O20" s="669"/>
      <c r="P20" s="669"/>
      <c r="Q20" s="459">
        <f>'A-Administration'!Q21</f>
        <v>1</v>
      </c>
      <c r="R20" s="459">
        <f>'A-Administration'!R21</f>
        <v>0</v>
      </c>
      <c r="S20" s="457">
        <f>'A-Administration'!S21</f>
        <v>0</v>
      </c>
      <c r="T20" s="458">
        <f>'A-Administration'!T21</f>
        <v>0</v>
      </c>
      <c r="U20" s="458"/>
      <c r="V20" s="458"/>
      <c r="W20" s="459">
        <f>'A-Administration'!V55</f>
        <v>0</v>
      </c>
      <c r="X20" s="459"/>
      <c r="Y20" s="1">
        <f ca="1">LOOKUP(A20,'A-Administration'!$A$10:$A$51,'A-Administration'!$Y$10:$Y$60)</f>
        <v>2</v>
      </c>
    </row>
    <row r="21" spans="1:25" ht="13" customHeight="1" x14ac:dyDescent="0.15">
      <c r="A21" s="1" t="s">
        <v>180</v>
      </c>
      <c r="B21" s="4" t="s">
        <v>85</v>
      </c>
      <c r="C21" s="13" t="s">
        <v>160</v>
      </c>
      <c r="D21" s="4"/>
      <c r="E21" s="4"/>
      <c r="F21" s="4"/>
      <c r="G21" s="4"/>
      <c r="H21" s="4"/>
      <c r="I21" s="668" t="s">
        <v>181</v>
      </c>
      <c r="J21" s="669"/>
      <c r="K21" s="669"/>
      <c r="L21" s="669"/>
      <c r="M21" s="669"/>
      <c r="N21" s="669"/>
      <c r="O21" s="669"/>
      <c r="P21" s="669"/>
      <c r="Q21" s="459">
        <f>'A-Administration'!Q22</f>
        <v>1</v>
      </c>
      <c r="R21" s="459">
        <f>'A-Administration'!R22</f>
        <v>0</v>
      </c>
      <c r="S21" s="457">
        <f>'A-Administration'!S22</f>
        <v>0</v>
      </c>
      <c r="T21" s="458">
        <f>'A-Administration'!T22</f>
        <v>0</v>
      </c>
      <c r="U21" s="458"/>
      <c r="V21" s="458"/>
      <c r="W21" s="459">
        <f>'A-Administration'!V56</f>
        <v>0</v>
      </c>
      <c r="X21" s="459"/>
      <c r="Y21" s="1">
        <f ca="1">LOOKUP(A21,'A-Administration'!$A$10:$A$51,'A-Administration'!$Y$10:$Y$60)</f>
        <v>2</v>
      </c>
    </row>
    <row r="22" spans="1:25" ht="13" customHeight="1" x14ac:dyDescent="0.15">
      <c r="A22" s="8" t="s">
        <v>182</v>
      </c>
      <c r="B22" s="4" t="s">
        <v>85</v>
      </c>
      <c r="C22" s="13" t="s">
        <v>160</v>
      </c>
      <c r="D22" s="4"/>
      <c r="E22" s="4"/>
      <c r="F22" s="4"/>
      <c r="G22" s="4"/>
      <c r="H22" s="4"/>
      <c r="I22" s="668" t="s">
        <v>183</v>
      </c>
      <c r="J22" s="669"/>
      <c r="K22" s="669"/>
      <c r="L22" s="669"/>
      <c r="M22" s="669"/>
      <c r="N22" s="669"/>
      <c r="O22" s="669"/>
      <c r="P22" s="669"/>
      <c r="Q22" s="459">
        <f>'A-Administration'!Q23</f>
        <v>1</v>
      </c>
      <c r="R22" s="459">
        <f>'A-Administration'!R23</f>
        <v>0</v>
      </c>
      <c r="S22" s="457">
        <f>'A-Administration'!S23</f>
        <v>0</v>
      </c>
      <c r="T22" s="458">
        <f>'A-Administration'!T23</f>
        <v>0</v>
      </c>
      <c r="U22" s="458"/>
      <c r="V22" s="458"/>
      <c r="W22" s="459">
        <f>'A-Administration'!V57</f>
        <v>0</v>
      </c>
      <c r="X22" s="459"/>
      <c r="Y22" s="1">
        <f ca="1">LOOKUP(A22,'A-Administration'!$A$10:$A$51,'A-Administration'!$Y$10:$Y$60)</f>
        <v>2</v>
      </c>
    </row>
    <row r="23" spans="1:25" ht="13" hidden="1" customHeight="1" x14ac:dyDescent="0.15">
      <c r="A23" s="8"/>
      <c r="B23" s="4"/>
      <c r="C23" s="13"/>
      <c r="D23" s="4"/>
      <c r="E23" s="4"/>
      <c r="F23" s="4"/>
      <c r="G23" s="4"/>
      <c r="H23" s="4"/>
      <c r="I23" s="452"/>
      <c r="J23" s="453"/>
      <c r="K23" s="453"/>
      <c r="L23" s="453"/>
      <c r="M23" s="453"/>
      <c r="N23" s="453"/>
      <c r="O23" s="453"/>
      <c r="P23" s="453"/>
      <c r="Q23" s="459">
        <f>'A-Administration'!Q24</f>
        <v>0</v>
      </c>
      <c r="R23" s="459">
        <f>'A-Administration'!R24</f>
        <v>0</v>
      </c>
      <c r="S23" s="457">
        <f>'A-Administration'!S24</f>
        <v>0</v>
      </c>
      <c r="T23" s="458">
        <f>'A-Administration'!T24</f>
        <v>0</v>
      </c>
      <c r="U23" s="458"/>
      <c r="V23" s="458"/>
      <c r="W23" s="459">
        <f>'A-Administration'!V58</f>
        <v>0</v>
      </c>
      <c r="X23" s="459"/>
      <c r="Y23" s="1"/>
    </row>
    <row r="24" spans="1:25" ht="13" customHeight="1" x14ac:dyDescent="0.15">
      <c r="A24" s="1" t="s">
        <v>184</v>
      </c>
      <c r="B24" s="4" t="s">
        <v>85</v>
      </c>
      <c r="C24" s="4"/>
      <c r="D24" s="4"/>
      <c r="E24" s="4"/>
      <c r="F24" s="4"/>
      <c r="G24" s="4"/>
      <c r="H24" s="13" t="s">
        <v>160</v>
      </c>
      <c r="I24" s="668" t="s">
        <v>185</v>
      </c>
      <c r="J24" s="669"/>
      <c r="K24" s="669"/>
      <c r="L24" s="669"/>
      <c r="M24" s="669"/>
      <c r="N24" s="669"/>
      <c r="O24" s="669"/>
      <c r="P24" s="669"/>
      <c r="Q24" s="459">
        <f>'A-Administration'!Q25</f>
        <v>1</v>
      </c>
      <c r="R24" s="459">
        <f>'A-Administration'!R25</f>
        <v>0</v>
      </c>
      <c r="S24" s="457">
        <f>'A-Administration'!S25</f>
        <v>0</v>
      </c>
      <c r="T24" s="458">
        <f>'A-Administration'!T25</f>
        <v>0</v>
      </c>
      <c r="U24" s="458"/>
      <c r="V24" s="458"/>
      <c r="W24" s="459">
        <f>'A-Administration'!V59</f>
        <v>0</v>
      </c>
      <c r="X24" s="459"/>
      <c r="Y24" s="1">
        <f ca="1">LOOKUP(A24,'A-Administration'!$A$10:$A$51,'A-Administration'!$Y$10:$Y$60)</f>
        <v>2</v>
      </c>
    </row>
    <row r="25" spans="1:25" ht="13" customHeight="1" x14ac:dyDescent="0.15">
      <c r="A25" s="1" t="s">
        <v>186</v>
      </c>
      <c r="B25" s="4" t="s">
        <v>85</v>
      </c>
      <c r="C25" s="4"/>
      <c r="D25" s="4"/>
      <c r="E25" s="4"/>
      <c r="F25" s="4"/>
      <c r="G25" s="4"/>
      <c r="H25" s="13" t="s">
        <v>160</v>
      </c>
      <c r="I25" s="668" t="s">
        <v>187</v>
      </c>
      <c r="J25" s="669"/>
      <c r="K25" s="669"/>
      <c r="L25" s="669"/>
      <c r="M25" s="669"/>
      <c r="N25" s="669"/>
      <c r="O25" s="669"/>
      <c r="P25" s="669"/>
      <c r="Q25" s="459">
        <f>'A-Administration'!Q26</f>
        <v>1</v>
      </c>
      <c r="R25" s="459">
        <f>'A-Administration'!R26</f>
        <v>0</v>
      </c>
      <c r="S25" s="457">
        <f>'A-Administration'!S26</f>
        <v>0</v>
      </c>
      <c r="T25" s="458">
        <f>'A-Administration'!T26</f>
        <v>0</v>
      </c>
      <c r="U25" s="458"/>
      <c r="V25" s="458"/>
      <c r="W25" s="459">
        <f>'A-Administration'!V60</f>
        <v>0</v>
      </c>
      <c r="X25" s="459"/>
      <c r="Y25" s="1">
        <f ca="1">LOOKUP(A25,'A-Administration'!$A$10:$A$51,'A-Administration'!$Y$10:$Y$60)</f>
        <v>2</v>
      </c>
    </row>
    <row r="26" spans="1:25" ht="13" customHeight="1" x14ac:dyDescent="0.15">
      <c r="A26" s="1" t="s">
        <v>188</v>
      </c>
      <c r="B26" s="4" t="s">
        <v>85</v>
      </c>
      <c r="C26" s="13" t="s">
        <v>160</v>
      </c>
      <c r="D26" s="13" t="s">
        <v>160</v>
      </c>
      <c r="E26" s="13" t="s">
        <v>160</v>
      </c>
      <c r="F26" s="13" t="s">
        <v>160</v>
      </c>
      <c r="G26" s="13" t="s">
        <v>160</v>
      </c>
      <c r="H26" s="4"/>
      <c r="I26" s="668" t="s">
        <v>189</v>
      </c>
      <c r="J26" s="669"/>
      <c r="K26" s="669"/>
      <c r="L26" s="669"/>
      <c r="M26" s="669"/>
      <c r="N26" s="669"/>
      <c r="O26" s="669"/>
      <c r="P26" s="669"/>
      <c r="Q26" s="459">
        <f>'A-Administration'!Q27</f>
        <v>1</v>
      </c>
      <c r="R26" s="459">
        <f>'A-Administration'!R27</f>
        <v>0</v>
      </c>
      <c r="S26" s="457">
        <f>'A-Administration'!S27</f>
        <v>0</v>
      </c>
      <c r="T26" s="458">
        <f>'A-Administration'!T27</f>
        <v>0</v>
      </c>
      <c r="U26" s="458"/>
      <c r="V26" s="458"/>
      <c r="W26" s="459">
        <f>'A-Administration'!V61</f>
        <v>0</v>
      </c>
      <c r="X26" s="459"/>
      <c r="Y26" s="1">
        <f ca="1">LOOKUP(A26,'A-Administration'!$A$10:$A$51,'A-Administration'!$Y$10:$Y$60)</f>
        <v>2</v>
      </c>
    </row>
    <row r="27" spans="1:25" ht="13" hidden="1" customHeight="1" x14ac:dyDescent="0.15">
      <c r="A27" s="1"/>
      <c r="B27" s="4"/>
      <c r="C27" s="13"/>
      <c r="D27" s="13"/>
      <c r="E27" s="13"/>
      <c r="F27" s="13"/>
      <c r="G27" s="13"/>
      <c r="H27" s="4"/>
      <c r="I27" s="452"/>
      <c r="J27" s="453"/>
      <c r="K27" s="453"/>
      <c r="L27" s="453"/>
      <c r="M27" s="453"/>
      <c r="N27" s="453"/>
      <c r="O27" s="453"/>
      <c r="P27" s="453"/>
      <c r="Q27" s="459">
        <f>'A-Administration'!Q28</f>
        <v>0</v>
      </c>
      <c r="R27" s="459">
        <f>'A-Administration'!R28</f>
        <v>0</v>
      </c>
      <c r="S27" s="457">
        <f>'A-Administration'!S28</f>
        <v>0</v>
      </c>
      <c r="T27" s="458">
        <f>'A-Administration'!T28</f>
        <v>0</v>
      </c>
      <c r="U27" s="458"/>
      <c r="V27" s="458"/>
      <c r="W27" s="459">
        <f>'A-Administration'!V62</f>
        <v>0</v>
      </c>
      <c r="X27" s="459"/>
      <c r="Y27" s="1"/>
    </row>
    <row r="28" spans="1:25" x14ac:dyDescent="0.15">
      <c r="A28" s="1" t="s">
        <v>190</v>
      </c>
      <c r="B28" s="4" t="s">
        <v>85</v>
      </c>
      <c r="C28" s="13" t="s">
        <v>160</v>
      </c>
      <c r="D28" s="13" t="s">
        <v>160</v>
      </c>
      <c r="E28" s="13" t="s">
        <v>160</v>
      </c>
      <c r="F28" s="13" t="s">
        <v>160</v>
      </c>
      <c r="G28" s="4"/>
      <c r="H28" s="4"/>
      <c r="I28" s="668" t="s">
        <v>191</v>
      </c>
      <c r="J28" s="669"/>
      <c r="K28" s="669"/>
      <c r="L28" s="669"/>
      <c r="M28" s="669"/>
      <c r="N28" s="669"/>
      <c r="O28" s="669"/>
      <c r="P28" s="669"/>
      <c r="Q28" s="459">
        <f>'A-Administration'!Q29</f>
        <v>1</v>
      </c>
      <c r="R28" s="459">
        <f>'A-Administration'!R29</f>
        <v>0</v>
      </c>
      <c r="S28" s="457">
        <f>'A-Administration'!S29</f>
        <v>0</v>
      </c>
      <c r="T28" s="458">
        <f>'A-Administration'!T29</f>
        <v>0</v>
      </c>
      <c r="U28" s="45"/>
      <c r="V28" s="458"/>
      <c r="W28" s="459">
        <f>'A-Administration'!V63</f>
        <v>0</v>
      </c>
      <c r="X28" s="459"/>
      <c r="Y28" s="1">
        <f ca="1">LOOKUP(A28,'A-Administration'!$A$10:$A$51,'A-Administration'!$Y$10:$Y$60)</f>
        <v>2</v>
      </c>
    </row>
    <row r="29" spans="1:25" ht="13" customHeight="1" x14ac:dyDescent="0.15">
      <c r="A29" s="1" t="s">
        <v>192</v>
      </c>
      <c r="B29" s="4" t="s">
        <v>85</v>
      </c>
      <c r="C29" s="4"/>
      <c r="D29" s="4"/>
      <c r="E29" s="4"/>
      <c r="F29" s="4"/>
      <c r="G29" s="4"/>
      <c r="H29" s="13" t="s">
        <v>160</v>
      </c>
      <c r="I29" s="669" t="s">
        <v>193</v>
      </c>
      <c r="J29" s="669"/>
      <c r="K29" s="669"/>
      <c r="L29" s="669"/>
      <c r="M29" s="669"/>
      <c r="N29" s="669"/>
      <c r="O29" s="669"/>
      <c r="P29" s="670"/>
      <c r="Q29" s="459">
        <f>'A-Administration'!Q30</f>
        <v>1</v>
      </c>
      <c r="R29" s="459">
        <f>'A-Administration'!R30</f>
        <v>0</v>
      </c>
      <c r="S29" s="457">
        <f>'A-Administration'!S30</f>
        <v>0</v>
      </c>
      <c r="T29" s="458">
        <f>'A-Administration'!T30</f>
        <v>0</v>
      </c>
      <c r="U29" s="45"/>
      <c r="V29" s="458"/>
      <c r="W29" s="459">
        <f>'A-Administration'!V64</f>
        <v>0</v>
      </c>
      <c r="X29" s="459"/>
      <c r="Y29" s="1">
        <f ca="1">LOOKUP(A29,'A-Administration'!$A$10:$A$51,'A-Administration'!$Y$10:$Y$60)</f>
        <v>2</v>
      </c>
    </row>
    <row r="30" spans="1:25" ht="13" customHeight="1" x14ac:dyDescent="0.15">
      <c r="A30" s="8" t="s">
        <v>194</v>
      </c>
      <c r="B30" s="5" t="s">
        <v>195</v>
      </c>
      <c r="C30" s="13" t="s">
        <v>160</v>
      </c>
      <c r="D30" s="13" t="s">
        <v>160</v>
      </c>
      <c r="E30" s="13" t="s">
        <v>160</v>
      </c>
      <c r="F30" s="13" t="s">
        <v>160</v>
      </c>
      <c r="G30" s="13" t="s">
        <v>160</v>
      </c>
      <c r="H30" s="13" t="s">
        <v>160</v>
      </c>
      <c r="I30" s="669" t="s">
        <v>196</v>
      </c>
      <c r="J30" s="669"/>
      <c r="K30" s="669"/>
      <c r="L30" s="669"/>
      <c r="M30" s="669"/>
      <c r="N30" s="669"/>
      <c r="O30" s="669"/>
      <c r="P30" s="670"/>
      <c r="Q30" s="459">
        <f>'A-Administration'!Q31</f>
        <v>1</v>
      </c>
      <c r="R30" s="459">
        <f>'A-Administration'!R31</f>
        <v>0</v>
      </c>
      <c r="S30" s="457">
        <f>'A-Administration'!S31</f>
        <v>0</v>
      </c>
      <c r="T30" s="458">
        <f>'A-Administration'!T31</f>
        <v>0</v>
      </c>
      <c r="U30" s="45"/>
      <c r="V30" s="458"/>
      <c r="W30" s="459">
        <f>'A-Administration'!V65</f>
        <v>0</v>
      </c>
      <c r="X30" s="459"/>
      <c r="Y30" s="1">
        <f ca="1">LOOKUP(A30,'A-Administration'!$A$10:$A$51,'A-Administration'!$Y$10:$Y$60)</f>
        <v>2</v>
      </c>
    </row>
    <row r="31" spans="1:25" ht="13" customHeight="1" x14ac:dyDescent="0.15">
      <c r="A31" s="8" t="s">
        <v>197</v>
      </c>
      <c r="B31" s="5" t="s">
        <v>195</v>
      </c>
      <c r="C31" s="13" t="s">
        <v>160</v>
      </c>
      <c r="D31" s="13" t="s">
        <v>160</v>
      </c>
      <c r="E31" s="13" t="s">
        <v>160</v>
      </c>
      <c r="F31" s="13" t="s">
        <v>160</v>
      </c>
      <c r="G31" s="13" t="s">
        <v>160</v>
      </c>
      <c r="H31" s="13" t="s">
        <v>160</v>
      </c>
      <c r="I31" s="669" t="s">
        <v>198</v>
      </c>
      <c r="J31" s="669"/>
      <c r="K31" s="669"/>
      <c r="L31" s="669"/>
      <c r="M31" s="669"/>
      <c r="N31" s="669"/>
      <c r="O31" s="669"/>
      <c r="P31" s="670"/>
      <c r="Q31" s="459">
        <f>'A-Administration'!Q32</f>
        <v>1</v>
      </c>
      <c r="R31" s="459">
        <f>'A-Administration'!R32</f>
        <v>0</v>
      </c>
      <c r="S31" s="457">
        <f>'A-Administration'!S32</f>
        <v>0</v>
      </c>
      <c r="T31" s="458">
        <f>'A-Administration'!T32</f>
        <v>0</v>
      </c>
      <c r="U31" s="45"/>
      <c r="V31" s="458"/>
      <c r="W31" s="459">
        <f>'A-Administration'!V66</f>
        <v>0</v>
      </c>
      <c r="X31" s="459"/>
      <c r="Y31" s="1">
        <f ca="1">LOOKUP(A31,'A-Administration'!$A$10:$A$51,'A-Administration'!$Y$10:$Y$60)</f>
        <v>2</v>
      </c>
    </row>
    <row r="32" spans="1:25" ht="13" customHeight="1" x14ac:dyDescent="0.15">
      <c r="A32" s="8" t="s">
        <v>199</v>
      </c>
      <c r="B32" s="5" t="s">
        <v>195</v>
      </c>
      <c r="C32" s="13" t="s">
        <v>160</v>
      </c>
      <c r="D32" s="13" t="s">
        <v>160</v>
      </c>
      <c r="E32" s="13" t="s">
        <v>160</v>
      </c>
      <c r="F32" s="13" t="s">
        <v>160</v>
      </c>
      <c r="G32" s="4"/>
      <c r="H32" s="4"/>
      <c r="I32" s="669" t="s">
        <v>200</v>
      </c>
      <c r="J32" s="669"/>
      <c r="K32" s="669"/>
      <c r="L32" s="669"/>
      <c r="M32" s="669"/>
      <c r="N32" s="669"/>
      <c r="O32" s="669"/>
      <c r="P32" s="670"/>
      <c r="Q32" s="459">
        <f>'A-Administration'!Q33</f>
        <v>1</v>
      </c>
      <c r="R32" s="459">
        <f>'A-Administration'!R33</f>
        <v>0</v>
      </c>
      <c r="S32" s="457">
        <f>'A-Administration'!S33</f>
        <v>0</v>
      </c>
      <c r="T32" s="458">
        <f>'A-Administration'!T33</f>
        <v>0</v>
      </c>
      <c r="U32" s="45"/>
      <c r="V32" s="458"/>
      <c r="W32" s="459">
        <f>'A-Administration'!V67</f>
        <v>0</v>
      </c>
      <c r="X32" s="459"/>
      <c r="Y32" s="1">
        <f ca="1">LOOKUP(A32,'A-Administration'!$A$10:$A$51,'A-Administration'!$Y$10:$Y$60)</f>
        <v>2</v>
      </c>
    </row>
    <row r="33" spans="1:26" ht="13" customHeight="1" x14ac:dyDescent="0.15">
      <c r="A33" s="8" t="s">
        <v>201</v>
      </c>
      <c r="B33" s="5" t="s">
        <v>195</v>
      </c>
      <c r="C33" s="4"/>
      <c r="D33" s="13" t="s">
        <v>160</v>
      </c>
      <c r="E33" s="4"/>
      <c r="F33" s="4"/>
      <c r="G33" s="4"/>
      <c r="H33" s="4"/>
      <c r="I33" s="669" t="s">
        <v>202</v>
      </c>
      <c r="J33" s="669"/>
      <c r="K33" s="669"/>
      <c r="L33" s="669"/>
      <c r="M33" s="669"/>
      <c r="N33" s="669"/>
      <c r="O33" s="669"/>
      <c r="P33" s="670"/>
      <c r="Q33" s="459">
        <f>'A-Administration'!Q34</f>
        <v>2</v>
      </c>
      <c r="R33" s="459">
        <f>'A-Administration'!R34</f>
        <v>0</v>
      </c>
      <c r="S33" s="457">
        <f>'A-Administration'!S34</f>
        <v>0</v>
      </c>
      <c r="T33" s="458">
        <f>'A-Administration'!T34</f>
        <v>0</v>
      </c>
      <c r="U33" s="45"/>
      <c r="V33" s="458"/>
      <c r="W33" s="459">
        <f>'A-Administration'!V68</f>
        <v>0</v>
      </c>
      <c r="X33" s="459"/>
      <c r="Y33" s="1">
        <f ca="1">LOOKUP(A33,'A-Administration'!$A$10:$A$51,'A-Administration'!$Y$10:$Y$60)</f>
        <v>2</v>
      </c>
    </row>
    <row r="34" spans="1:26" ht="13" customHeight="1" x14ac:dyDescent="0.15">
      <c r="A34" s="8" t="s">
        <v>203</v>
      </c>
      <c r="B34" s="4" t="s">
        <v>85</v>
      </c>
      <c r="C34" s="13" t="s">
        <v>160</v>
      </c>
      <c r="D34" s="13"/>
      <c r="E34" s="4"/>
      <c r="F34" s="4"/>
      <c r="G34" s="4"/>
      <c r="H34" s="4"/>
      <c r="I34" s="669" t="s">
        <v>204</v>
      </c>
      <c r="J34" s="669"/>
      <c r="K34" s="669"/>
      <c r="L34" s="669"/>
      <c r="M34" s="669"/>
      <c r="N34" s="669"/>
      <c r="O34" s="669"/>
      <c r="P34" s="670"/>
      <c r="Q34" s="459">
        <f>'A-Administration'!Q35</f>
        <v>1</v>
      </c>
      <c r="R34" s="459">
        <f>'A-Administration'!R35</f>
        <v>0</v>
      </c>
      <c r="S34" s="457">
        <f>'A-Administration'!S35</f>
        <v>0</v>
      </c>
      <c r="T34" s="458">
        <f>'A-Administration'!T35</f>
        <v>0</v>
      </c>
      <c r="U34" s="45"/>
      <c r="V34" s="458"/>
      <c r="W34" s="459">
        <f>'A-Administration'!V69</f>
        <v>0</v>
      </c>
      <c r="X34" s="459"/>
      <c r="Y34" s="1">
        <f ca="1">LOOKUP(A34,'A-Administration'!$A$10:$A$51,'A-Administration'!$Y$10:$Y$60)</f>
        <v>2</v>
      </c>
    </row>
    <row r="35" spans="1:26" ht="13" customHeight="1" x14ac:dyDescent="0.15">
      <c r="A35" s="8" t="s">
        <v>205</v>
      </c>
      <c r="B35" s="5" t="s">
        <v>90</v>
      </c>
      <c r="C35" s="4"/>
      <c r="D35" s="4"/>
      <c r="E35" s="4"/>
      <c r="F35" s="4"/>
      <c r="G35" s="4"/>
      <c r="H35" s="13" t="s">
        <v>160</v>
      </c>
      <c r="I35" s="669" t="s">
        <v>206</v>
      </c>
      <c r="J35" s="669"/>
      <c r="K35" s="669"/>
      <c r="L35" s="669"/>
      <c r="M35" s="669"/>
      <c r="N35" s="669"/>
      <c r="O35" s="669"/>
      <c r="P35" s="670"/>
      <c r="Q35" s="459">
        <f>'A-Administration'!Q36</f>
        <v>1</v>
      </c>
      <c r="R35" s="459">
        <f>'A-Administration'!R36</f>
        <v>0</v>
      </c>
      <c r="S35" s="457">
        <f>'A-Administration'!S36</f>
        <v>0</v>
      </c>
      <c r="T35" s="458">
        <f>'A-Administration'!T36</f>
        <v>0</v>
      </c>
      <c r="U35" s="458"/>
      <c r="V35" s="458"/>
      <c r="W35" s="459">
        <f>'A-Administration'!V70</f>
        <v>0</v>
      </c>
      <c r="X35" s="459"/>
      <c r="Y35" s="1">
        <f ca="1">LOOKUP(A35,'A-Administration'!$A$10:$A$51,'A-Administration'!$Y$10:$Y$60)</f>
        <v>2</v>
      </c>
    </row>
    <row r="36" spans="1:26" ht="13" customHeight="1" x14ac:dyDescent="0.15">
      <c r="A36" s="8" t="s">
        <v>207</v>
      </c>
      <c r="B36" s="5" t="s">
        <v>90</v>
      </c>
      <c r="C36" s="4"/>
      <c r="D36" s="4"/>
      <c r="E36" s="4"/>
      <c r="F36" s="4"/>
      <c r="G36" s="4"/>
      <c r="H36" s="13" t="s">
        <v>160</v>
      </c>
      <c r="I36" s="669" t="s">
        <v>208</v>
      </c>
      <c r="J36" s="669"/>
      <c r="K36" s="669"/>
      <c r="L36" s="669"/>
      <c r="M36" s="669"/>
      <c r="N36" s="669"/>
      <c r="O36" s="669"/>
      <c r="P36" s="670"/>
      <c r="Q36" s="459">
        <f>'A-Administration'!Q37</f>
        <v>1</v>
      </c>
      <c r="R36" s="459">
        <f>'A-Administration'!R37</f>
        <v>0</v>
      </c>
      <c r="S36" s="457">
        <f>'A-Administration'!S37</f>
        <v>0</v>
      </c>
      <c r="T36" s="458">
        <f>'A-Administration'!T37</f>
        <v>0</v>
      </c>
      <c r="U36" s="458"/>
      <c r="V36" s="458"/>
      <c r="W36" s="459">
        <f>'A-Administration'!V71</f>
        <v>0</v>
      </c>
      <c r="X36" s="459"/>
      <c r="Y36" s="1">
        <f ca="1">LOOKUP(A36,'A-Administration'!$A$10:$A$51,'A-Administration'!$Y$10:$Y$60)</f>
        <v>2</v>
      </c>
    </row>
    <row r="37" spans="1:26" ht="13" customHeight="1" x14ac:dyDescent="0.15">
      <c r="A37" s="8" t="s">
        <v>209</v>
      </c>
      <c r="B37" s="12" t="s">
        <v>85</v>
      </c>
      <c r="C37" s="13"/>
      <c r="D37" s="13" t="s">
        <v>160</v>
      </c>
      <c r="E37" s="4"/>
      <c r="F37" s="4"/>
      <c r="G37" s="4"/>
      <c r="H37" s="13" t="s">
        <v>160</v>
      </c>
      <c r="I37" s="672" t="s">
        <v>210</v>
      </c>
      <c r="J37" s="672"/>
      <c r="K37" s="672"/>
      <c r="L37" s="672"/>
      <c r="M37" s="672"/>
      <c r="N37" s="672"/>
      <c r="O37" s="672"/>
      <c r="P37" s="673"/>
      <c r="Q37" s="459">
        <f>'A-Administration'!Q38</f>
        <v>1</v>
      </c>
      <c r="R37" s="459">
        <f>'A-Administration'!R38</f>
        <v>0</v>
      </c>
      <c r="S37" s="457">
        <f>'A-Administration'!S38</f>
        <v>0</v>
      </c>
      <c r="T37" s="458">
        <f>'A-Administration'!T38</f>
        <v>0</v>
      </c>
      <c r="U37" s="458"/>
      <c r="V37" s="458"/>
      <c r="W37" s="459">
        <f>'A-Administration'!V72</f>
        <v>0</v>
      </c>
      <c r="X37" s="459"/>
      <c r="Y37" s="8">
        <v>2</v>
      </c>
      <c r="Z37" s="17"/>
    </row>
    <row r="38" spans="1:26" ht="13" customHeight="1" x14ac:dyDescent="0.15">
      <c r="A38" s="8" t="s">
        <v>211</v>
      </c>
      <c r="B38" s="4" t="s">
        <v>195</v>
      </c>
      <c r="C38" s="13" t="s">
        <v>160</v>
      </c>
      <c r="D38" s="13" t="s">
        <v>160</v>
      </c>
      <c r="E38" s="13" t="s">
        <v>160</v>
      </c>
      <c r="F38" s="13" t="s">
        <v>160</v>
      </c>
      <c r="G38" s="4"/>
      <c r="H38" s="13" t="s">
        <v>160</v>
      </c>
      <c r="I38" s="669" t="s">
        <v>212</v>
      </c>
      <c r="J38" s="669"/>
      <c r="K38" s="669"/>
      <c r="L38" s="669"/>
      <c r="M38" s="669"/>
      <c r="N38" s="669"/>
      <c r="O38" s="669"/>
      <c r="P38" s="670"/>
      <c r="Q38" s="459">
        <f>'A-Administration'!Q39</f>
        <v>1</v>
      </c>
      <c r="R38" s="459">
        <f>'A-Administration'!R39</f>
        <v>0</v>
      </c>
      <c r="S38" s="457">
        <f>'A-Administration'!S39</f>
        <v>0</v>
      </c>
      <c r="T38" s="458">
        <f>'A-Administration'!T39</f>
        <v>0</v>
      </c>
      <c r="U38" s="458"/>
      <c r="V38" s="458"/>
      <c r="W38" s="459">
        <f>'A-Administration'!V73</f>
        <v>0</v>
      </c>
      <c r="X38" s="459"/>
      <c r="Y38" s="1">
        <f ca="1">LOOKUP(A38,'A-Administration'!$A$10:$A$51,'A-Administration'!$Y$10:$Y$60)</f>
        <v>2</v>
      </c>
    </row>
    <row r="39" spans="1:26" ht="13" hidden="1" customHeight="1" x14ac:dyDescent="0.15">
      <c r="A39" s="8"/>
      <c r="B39" s="4"/>
      <c r="C39" s="13"/>
      <c r="D39" s="13"/>
      <c r="E39" s="13"/>
      <c r="F39" s="13"/>
      <c r="G39" s="4"/>
      <c r="H39" s="13"/>
      <c r="I39" s="453"/>
      <c r="J39" s="453"/>
      <c r="K39" s="453"/>
      <c r="L39" s="453"/>
      <c r="M39" s="453"/>
      <c r="N39" s="453"/>
      <c r="O39" s="453"/>
      <c r="P39" s="453"/>
      <c r="Q39" s="459">
        <f>'A-Administration'!Q40</f>
        <v>0</v>
      </c>
      <c r="R39" s="459">
        <f>'A-Administration'!R40</f>
        <v>0</v>
      </c>
      <c r="S39" s="457">
        <f>'A-Administration'!S40</f>
        <v>0</v>
      </c>
      <c r="T39" s="458">
        <f>'A-Administration'!T40</f>
        <v>0</v>
      </c>
      <c r="U39" s="458"/>
      <c r="V39" s="458"/>
      <c r="W39" s="459">
        <f>'A-Administration'!V74</f>
        <v>0</v>
      </c>
      <c r="X39" s="459"/>
      <c r="Y39" s="1"/>
    </row>
    <row r="40" spans="1:26" ht="13" customHeight="1" x14ac:dyDescent="0.15">
      <c r="A40" t="s">
        <v>213</v>
      </c>
      <c r="B40" s="4" t="s">
        <v>195</v>
      </c>
      <c r="C40" s="4"/>
      <c r="D40" s="13" t="s">
        <v>160</v>
      </c>
      <c r="E40" s="4"/>
      <c r="F40" s="4"/>
      <c r="G40" s="13" t="s">
        <v>160</v>
      </c>
      <c r="H40" s="4"/>
      <c r="I40" s="668" t="s">
        <v>214</v>
      </c>
      <c r="J40" s="669"/>
      <c r="K40" s="669"/>
      <c r="L40" s="669"/>
      <c r="M40" s="669"/>
      <c r="N40" s="669"/>
      <c r="O40" s="669"/>
      <c r="P40" s="669"/>
      <c r="Q40" s="459">
        <f>'A-Administration'!Q41</f>
        <v>1</v>
      </c>
      <c r="R40" s="459">
        <f>'A-Administration'!R41</f>
        <v>0</v>
      </c>
      <c r="S40" s="457">
        <f>'A-Administration'!S41</f>
        <v>0</v>
      </c>
      <c r="T40" s="458">
        <f>'A-Administration'!T41</f>
        <v>0</v>
      </c>
      <c r="U40" s="458"/>
      <c r="V40" s="458"/>
      <c r="W40" s="459">
        <f>'A-Administration'!V75</f>
        <v>0</v>
      </c>
      <c r="X40" s="459"/>
      <c r="Y40" s="1">
        <f ca="1">LOOKUP(A40,'A-Administration'!$A$10:$A$51,'A-Administration'!$Y$10:$Y$60)</f>
        <v>2</v>
      </c>
    </row>
    <row r="41" spans="1:26" x14ac:dyDescent="0.15">
      <c r="A41" t="s">
        <v>215</v>
      </c>
      <c r="B41" s="4" t="s">
        <v>90</v>
      </c>
      <c r="C41" s="13" t="s">
        <v>160</v>
      </c>
      <c r="D41" s="13" t="s">
        <v>160</v>
      </c>
      <c r="E41" s="13" t="s">
        <v>160</v>
      </c>
      <c r="F41" s="13" t="s">
        <v>160</v>
      </c>
      <c r="G41" s="13" t="s">
        <v>160</v>
      </c>
      <c r="H41" s="13" t="s">
        <v>160</v>
      </c>
      <c r="I41" s="668" t="s">
        <v>216</v>
      </c>
      <c r="J41" s="669"/>
      <c r="K41" s="669"/>
      <c r="L41" s="669"/>
      <c r="M41" s="669"/>
      <c r="N41" s="669"/>
      <c r="O41" s="669"/>
      <c r="P41" s="669"/>
      <c r="Q41" s="459">
        <f>'A-Administration'!Q42</f>
        <v>10</v>
      </c>
      <c r="R41" s="459">
        <f>'A-Administration'!R42</f>
        <v>0</v>
      </c>
      <c r="S41" s="457">
        <f>'A-Administration'!S42</f>
        <v>0</v>
      </c>
      <c r="T41" s="458">
        <f>'A-Administration'!T42</f>
        <v>0</v>
      </c>
      <c r="U41" s="458"/>
      <c r="V41" s="458"/>
      <c r="W41" s="459">
        <f>'A-Administration'!V76</f>
        <v>0</v>
      </c>
      <c r="X41" s="459"/>
      <c r="Y41" s="1">
        <f ca="1">LOOKUP(A41,'A-Administration'!$A$10:$A$51,'A-Administration'!$Y$10:$Y$60)</f>
        <v>2</v>
      </c>
    </row>
    <row r="42" spans="1:26" ht="13" customHeight="1" x14ac:dyDescent="0.15">
      <c r="A42" t="s">
        <v>217</v>
      </c>
      <c r="B42" s="4" t="s">
        <v>90</v>
      </c>
      <c r="C42" s="13" t="s">
        <v>160</v>
      </c>
      <c r="D42" s="13" t="s">
        <v>160</v>
      </c>
      <c r="E42" s="13" t="s">
        <v>160</v>
      </c>
      <c r="F42" s="13" t="s">
        <v>160</v>
      </c>
      <c r="G42" s="13" t="s">
        <v>160</v>
      </c>
      <c r="H42" s="13" t="s">
        <v>160</v>
      </c>
      <c r="I42" s="668" t="str">
        <f>'[1]A-Administration'!I43</f>
        <v xml:space="preserve">Conduct a greenhouse gas inventory for emissions from local government operations that establishes a baseline from which emissions will be reduced. </v>
      </c>
      <c r="J42" s="669"/>
      <c r="K42" s="669"/>
      <c r="L42" s="669"/>
      <c r="M42" s="669"/>
      <c r="N42" s="669"/>
      <c r="O42" s="669"/>
      <c r="P42" s="669"/>
      <c r="Q42" s="459">
        <f>'A-Administration'!Q43</f>
        <v>3</v>
      </c>
      <c r="R42" s="459">
        <f>'A-Administration'!R43</f>
        <v>0</v>
      </c>
      <c r="S42" s="457">
        <f>'A-Administration'!S43</f>
        <v>0</v>
      </c>
      <c r="T42" s="458">
        <f>'A-Administration'!T43</f>
        <v>0</v>
      </c>
      <c r="U42" s="45"/>
      <c r="V42" s="458"/>
      <c r="W42" s="459">
        <f>'A-Administration'!V77</f>
        <v>0</v>
      </c>
      <c r="X42" s="459"/>
      <c r="Y42" s="1">
        <f ca="1">LOOKUP(A42,'A-Administration'!$A$10:$A$51,'A-Administration'!$Y$10:$Y$60)</f>
        <v>2</v>
      </c>
    </row>
    <row r="43" spans="1:26" ht="13" customHeight="1" x14ac:dyDescent="0.15">
      <c r="A43" s="17" t="s">
        <v>218</v>
      </c>
      <c r="B43" s="4" t="s">
        <v>90</v>
      </c>
      <c r="C43" s="4"/>
      <c r="D43" s="13" t="s">
        <v>160</v>
      </c>
      <c r="E43" s="4"/>
      <c r="F43" s="4"/>
      <c r="G43" s="4"/>
      <c r="H43" s="13" t="s">
        <v>160</v>
      </c>
      <c r="I43" s="668" t="s">
        <v>219</v>
      </c>
      <c r="J43" s="669"/>
      <c r="K43" s="669"/>
      <c r="L43" s="669"/>
      <c r="M43" s="669"/>
      <c r="N43" s="669"/>
      <c r="O43" s="669"/>
      <c r="P43" s="670"/>
      <c r="Q43" s="459">
        <f>'A-Administration'!Q44</f>
        <v>5</v>
      </c>
      <c r="R43" s="459">
        <f>'A-Administration'!R44</f>
        <v>0</v>
      </c>
      <c r="S43" s="457">
        <f>'A-Administration'!S44</f>
        <v>0</v>
      </c>
      <c r="T43" s="458">
        <f>'A-Administration'!T44</f>
        <v>0</v>
      </c>
      <c r="U43" s="458"/>
      <c r="V43" s="458"/>
      <c r="W43" s="459">
        <f>'A-Administration'!V78</f>
        <v>0</v>
      </c>
      <c r="X43" s="459"/>
      <c r="Y43" s="1">
        <f ca="1">LOOKUP(A43,'A-Administration'!$A$10:$A$51,'A-Administration'!$Y$10:$Y$60)</f>
        <v>2</v>
      </c>
    </row>
    <row r="44" spans="1:26" ht="13" customHeight="1" x14ac:dyDescent="0.15">
      <c r="A44" s="17" t="s">
        <v>220</v>
      </c>
      <c r="B44" s="4" t="s">
        <v>90</v>
      </c>
      <c r="C44" s="4"/>
      <c r="D44" s="4"/>
      <c r="E44" s="4"/>
      <c r="F44" s="4"/>
      <c r="G44" s="4"/>
      <c r="H44" s="13" t="s">
        <v>160</v>
      </c>
      <c r="I44" s="668" t="s">
        <v>221</v>
      </c>
      <c r="J44" s="669"/>
      <c r="K44" s="669"/>
      <c r="L44" s="669"/>
      <c r="M44" s="669"/>
      <c r="N44" s="669"/>
      <c r="O44" s="669"/>
      <c r="P44" s="670"/>
      <c r="Q44" s="459">
        <f>'A-Administration'!Q45</f>
        <v>5</v>
      </c>
      <c r="R44" s="459">
        <f>'A-Administration'!R45</f>
        <v>0</v>
      </c>
      <c r="S44" s="457">
        <f>'A-Administration'!S45</f>
        <v>0</v>
      </c>
      <c r="T44" s="458">
        <f>'A-Administration'!T45</f>
        <v>0</v>
      </c>
      <c r="U44" s="458"/>
      <c r="V44" s="458"/>
      <c r="W44" s="459">
        <f>'A-Administration'!V79</f>
        <v>0</v>
      </c>
      <c r="X44" s="459"/>
      <c r="Y44" s="1">
        <f ca="1">LOOKUP(A44,'A-Administration'!$A$10:$A$51,'A-Administration'!$Y$10:$Y$60)</f>
        <v>2</v>
      </c>
    </row>
    <row r="45" spans="1:26" ht="13" hidden="1" customHeight="1" x14ac:dyDescent="0.15">
      <c r="A45" s="17"/>
      <c r="B45" s="4"/>
      <c r="C45" s="4"/>
      <c r="D45" s="4"/>
      <c r="E45" s="4"/>
      <c r="F45" s="4"/>
      <c r="G45" s="4"/>
      <c r="H45" s="13"/>
      <c r="I45" s="452"/>
      <c r="J45" s="453"/>
      <c r="K45" s="453"/>
      <c r="L45" s="453"/>
      <c r="M45" s="453"/>
      <c r="N45" s="453"/>
      <c r="O45" s="453"/>
      <c r="P45" s="453"/>
      <c r="Q45" s="459">
        <f>'A-Administration'!Q46</f>
        <v>0</v>
      </c>
      <c r="R45" s="459">
        <f>'A-Administration'!R46</f>
        <v>0</v>
      </c>
      <c r="S45" s="457">
        <f>'A-Administration'!S46</f>
        <v>0</v>
      </c>
      <c r="T45" s="458">
        <f>'A-Administration'!T46</f>
        <v>0</v>
      </c>
      <c r="U45" s="458"/>
      <c r="V45" s="458"/>
      <c r="W45" s="459">
        <f>'A-Administration'!V80</f>
        <v>0</v>
      </c>
      <c r="X45" s="459"/>
      <c r="Y45" s="1"/>
    </row>
    <row r="46" spans="1:26" ht="13" customHeight="1" x14ac:dyDescent="0.15">
      <c r="A46" t="s">
        <v>222</v>
      </c>
      <c r="B46" s="4" t="s">
        <v>90</v>
      </c>
      <c r="C46" s="4"/>
      <c r="D46" s="13" t="s">
        <v>160</v>
      </c>
      <c r="E46" s="4"/>
      <c r="F46" s="4"/>
      <c r="G46" s="4"/>
      <c r="H46" s="13" t="s">
        <v>160</v>
      </c>
      <c r="I46" s="668" t="s">
        <v>223</v>
      </c>
      <c r="J46" s="669"/>
      <c r="K46" s="669"/>
      <c r="L46" s="669"/>
      <c r="M46" s="669"/>
      <c r="N46" s="669"/>
      <c r="O46" s="669"/>
      <c r="P46" s="669"/>
      <c r="Q46" s="459">
        <f>'A-Administration'!Q47</f>
        <v>1</v>
      </c>
      <c r="R46" s="459">
        <f>'A-Administration'!R47</f>
        <v>0</v>
      </c>
      <c r="S46" s="457">
        <f>'A-Administration'!S47</f>
        <v>0</v>
      </c>
      <c r="T46" s="458">
        <f>'A-Administration'!T47</f>
        <v>0</v>
      </c>
      <c r="U46" s="45"/>
      <c r="V46" s="458"/>
      <c r="W46" s="459">
        <f>'A-Administration'!V81</f>
        <v>0</v>
      </c>
      <c r="X46" s="459"/>
      <c r="Y46" s="1">
        <f ca="1">LOOKUP(A46,'A-Administration'!$A$10:$A$51,'A-Administration'!$Y$10:$Y$60)</f>
        <v>2</v>
      </c>
    </row>
    <row r="47" spans="1:26" ht="13" customHeight="1" x14ac:dyDescent="0.15">
      <c r="A47" s="17" t="s">
        <v>224</v>
      </c>
      <c r="B47" s="4" t="s">
        <v>90</v>
      </c>
      <c r="C47" s="4"/>
      <c r="D47" s="13" t="s">
        <v>160</v>
      </c>
      <c r="E47" s="4"/>
      <c r="F47" s="4"/>
      <c r="G47" s="13" t="s">
        <v>160</v>
      </c>
      <c r="H47" s="13" t="s">
        <v>160</v>
      </c>
      <c r="I47" s="668" t="s">
        <v>225</v>
      </c>
      <c r="J47" s="669"/>
      <c r="K47" s="669"/>
      <c r="L47" s="669"/>
      <c r="M47" s="669"/>
      <c r="N47" s="669"/>
      <c r="O47" s="669"/>
      <c r="P47" s="669"/>
      <c r="Q47" s="459">
        <f>'A-Administration'!Q48</f>
        <v>1</v>
      </c>
      <c r="R47" s="459">
        <f>'A-Administration'!R48</f>
        <v>0</v>
      </c>
      <c r="S47" s="457">
        <f>'A-Administration'!S48</f>
        <v>0</v>
      </c>
      <c r="T47" s="458">
        <f>'A-Administration'!T48</f>
        <v>0</v>
      </c>
      <c r="U47" s="45"/>
      <c r="V47" s="458"/>
      <c r="W47" s="459">
        <f>'A-Administration'!V82</f>
        <v>0</v>
      </c>
      <c r="X47" s="459"/>
      <c r="Y47" s="1">
        <f ca="1">LOOKUP(A47,'A-Administration'!$A$10:$A$51,'A-Administration'!$Y$10:$Y$60)</f>
        <v>2</v>
      </c>
    </row>
    <row r="48" spans="1:26" ht="24" customHeight="1" x14ac:dyDescent="0.15">
      <c r="A48" s="17" t="s">
        <v>226</v>
      </c>
      <c r="B48" s="12" t="s">
        <v>85</v>
      </c>
      <c r="C48" s="4"/>
      <c r="D48" s="4"/>
      <c r="E48" s="4"/>
      <c r="F48" s="4"/>
      <c r="G48" s="4"/>
      <c r="H48" s="13" t="s">
        <v>160</v>
      </c>
      <c r="I48" s="668" t="s">
        <v>227</v>
      </c>
      <c r="J48" s="669"/>
      <c r="K48" s="669"/>
      <c r="L48" s="669"/>
      <c r="M48" s="669"/>
      <c r="N48" s="669"/>
      <c r="O48" s="669"/>
      <c r="P48" s="669"/>
      <c r="Q48" s="459">
        <f>'A-Administration'!Q49</f>
        <v>10</v>
      </c>
      <c r="R48" s="459">
        <f>'A-Administration'!R49</f>
        <v>0</v>
      </c>
      <c r="S48" s="457">
        <f>'A-Administration'!S49</f>
        <v>0</v>
      </c>
      <c r="T48" s="458">
        <f>'A-Administration'!T49</f>
        <v>0</v>
      </c>
      <c r="U48" s="45"/>
      <c r="V48" s="458"/>
      <c r="W48" s="459">
        <f>'A-Administration'!V83</f>
        <v>0</v>
      </c>
      <c r="X48" s="459"/>
      <c r="Y48" s="1">
        <f ca="1">LOOKUP(A48,'A-Administration'!$A$10:$A$51,'A-Administration'!$Y$10:$Y$60)</f>
        <v>2</v>
      </c>
    </row>
    <row r="49" spans="1:25" ht="13" hidden="1" customHeight="1" x14ac:dyDescent="0.15">
      <c r="A49" s="17"/>
      <c r="B49" s="12"/>
      <c r="C49" s="4"/>
      <c r="D49" s="4"/>
      <c r="E49" s="4"/>
      <c r="F49" s="4"/>
      <c r="G49" s="4"/>
      <c r="H49" s="13"/>
      <c r="I49" s="452"/>
      <c r="J49" s="453"/>
      <c r="K49" s="453"/>
      <c r="L49" s="453"/>
      <c r="M49" s="453"/>
      <c r="N49" s="453"/>
      <c r="O49" s="453"/>
      <c r="P49" s="453"/>
      <c r="Q49" s="459">
        <f>'A-Administration'!Q50</f>
        <v>0</v>
      </c>
      <c r="R49" s="459">
        <f>'A-Administration'!R50</f>
        <v>0</v>
      </c>
      <c r="S49" s="457">
        <f>'A-Administration'!S50</f>
        <v>0</v>
      </c>
      <c r="T49" s="458">
        <f>'A-Administration'!T50</f>
        <v>0</v>
      </c>
      <c r="U49" s="458"/>
      <c r="V49" s="458"/>
      <c r="W49" s="459">
        <f>'A-Administration'!V84</f>
        <v>0</v>
      </c>
      <c r="X49" s="459"/>
      <c r="Y49" s="1"/>
    </row>
    <row r="50" spans="1:25" ht="37" customHeight="1" x14ac:dyDescent="0.15">
      <c r="A50" t="s">
        <v>228</v>
      </c>
      <c r="B50" s="12" t="s">
        <v>85</v>
      </c>
      <c r="C50" s="4"/>
      <c r="D50" s="4"/>
      <c r="E50" s="4"/>
      <c r="F50" s="4"/>
      <c r="G50" s="4"/>
      <c r="H50" s="13" t="s">
        <v>160</v>
      </c>
      <c r="I50" s="668" t="s">
        <v>229</v>
      </c>
      <c r="J50" s="669"/>
      <c r="K50" s="669"/>
      <c r="L50" s="669"/>
      <c r="M50" s="669"/>
      <c r="N50" s="669"/>
      <c r="O50" s="669"/>
      <c r="P50" s="669"/>
      <c r="Q50" s="459">
        <f>'A-Administration'!Q51</f>
        <v>2</v>
      </c>
      <c r="R50" s="459">
        <f>'A-Administration'!R51</f>
        <v>0</v>
      </c>
      <c r="S50" s="457">
        <f>'A-Administration'!S51</f>
        <v>0</v>
      </c>
      <c r="T50" s="458">
        <f>'A-Administration'!T51</f>
        <v>0</v>
      </c>
      <c r="U50" s="458"/>
      <c r="V50" s="458"/>
      <c r="W50" s="459">
        <f>'A-Administration'!V85</f>
        <v>0</v>
      </c>
      <c r="X50" s="459"/>
      <c r="Y50" s="1">
        <f ca="1">LOOKUP(A50,'A-Administration'!$A$10:$A$51,'A-Administration'!$Y$10:$Y$60)</f>
        <v>2</v>
      </c>
    </row>
    <row r="51" spans="1:25" ht="13" customHeight="1" x14ac:dyDescent="0.15">
      <c r="A51" s="17" t="s">
        <v>230</v>
      </c>
      <c r="B51" s="4" t="s">
        <v>195</v>
      </c>
      <c r="C51" s="4"/>
      <c r="D51" s="4"/>
      <c r="E51" s="4"/>
      <c r="G51" s="4"/>
      <c r="H51" s="13" t="s">
        <v>160</v>
      </c>
      <c r="I51" s="668" t="s">
        <v>231</v>
      </c>
      <c r="J51" s="669"/>
      <c r="K51" s="669"/>
      <c r="L51" s="669"/>
      <c r="M51" s="669"/>
      <c r="N51" s="669"/>
      <c r="O51" s="669"/>
      <c r="P51" s="669"/>
      <c r="Q51" s="459">
        <f>'A-Administration'!Q52</f>
        <v>5</v>
      </c>
      <c r="R51" s="459">
        <f>'A-Administration'!R52</f>
        <v>0</v>
      </c>
      <c r="S51" s="457">
        <f>'A-Administration'!S52</f>
        <v>0</v>
      </c>
      <c r="T51" s="458">
        <f>'A-Administration'!T52</f>
        <v>0</v>
      </c>
      <c r="U51" s="458"/>
      <c r="V51" s="458"/>
      <c r="W51" s="459">
        <f>'A-Administration'!V86</f>
        <v>0</v>
      </c>
      <c r="X51" s="459"/>
      <c r="Y51" s="1">
        <f ca="1">LOOKUP(A51,'A-Administration'!$A$10:$A$51,'A-Administration'!$Y$10:$Y$60)</f>
        <v>2</v>
      </c>
    </row>
    <row r="52" spans="1:25" ht="25" customHeight="1" x14ac:dyDescent="0.15">
      <c r="A52" s="17" t="s">
        <v>232</v>
      </c>
      <c r="B52" s="4" t="s">
        <v>195</v>
      </c>
      <c r="C52" s="13" t="s">
        <v>160</v>
      </c>
      <c r="D52" s="13" t="s">
        <v>160</v>
      </c>
      <c r="E52" s="13" t="s">
        <v>160</v>
      </c>
      <c r="F52" s="13" t="s">
        <v>160</v>
      </c>
      <c r="G52" s="13" t="s">
        <v>160</v>
      </c>
      <c r="H52" s="4"/>
      <c r="I52" s="668" t="s">
        <v>233</v>
      </c>
      <c r="J52" s="669"/>
      <c r="K52" s="669"/>
      <c r="L52" s="669"/>
      <c r="M52" s="669"/>
      <c r="N52" s="669"/>
      <c r="O52" s="669"/>
      <c r="P52" s="669"/>
      <c r="Q52" s="459">
        <f>'A-Administration'!Q53</f>
        <v>2</v>
      </c>
      <c r="R52" s="459">
        <f>'A-Administration'!R53</f>
        <v>0</v>
      </c>
      <c r="S52" s="457">
        <f>'A-Administration'!S53</f>
        <v>0</v>
      </c>
      <c r="T52" s="458">
        <f>'A-Administration'!T53</f>
        <v>0</v>
      </c>
      <c r="U52" s="458"/>
      <c r="V52" s="458"/>
      <c r="W52" s="459">
        <f>'A-Administration'!V87</f>
        <v>0</v>
      </c>
      <c r="X52" s="459"/>
      <c r="Y52" s="1">
        <f ca="1">LOOKUP(A52,'A-Administration'!$A$10:$A$51,'A-Administration'!$Y$10:$Y$60)</f>
        <v>2</v>
      </c>
    </row>
    <row r="53" spans="1:25" ht="25" customHeight="1" x14ac:dyDescent="0.15">
      <c r="A53" s="17" t="s">
        <v>234</v>
      </c>
      <c r="B53" s="4" t="s">
        <v>195</v>
      </c>
      <c r="C53" s="13" t="s">
        <v>160</v>
      </c>
      <c r="D53" s="13" t="s">
        <v>160</v>
      </c>
      <c r="E53" s="13" t="s">
        <v>160</v>
      </c>
      <c r="F53" s="13" t="s">
        <v>160</v>
      </c>
      <c r="G53" s="13" t="s">
        <v>160</v>
      </c>
      <c r="H53" s="4"/>
      <c r="I53" s="668" t="s">
        <v>235</v>
      </c>
      <c r="J53" s="669"/>
      <c r="K53" s="669"/>
      <c r="L53" s="669"/>
      <c r="M53" s="669"/>
      <c r="N53" s="669"/>
      <c r="O53" s="669"/>
      <c r="P53" s="669"/>
      <c r="Q53" s="459">
        <f>'A-Administration'!Q54</f>
        <v>5</v>
      </c>
      <c r="R53" s="459">
        <f>'A-Administration'!R54</f>
        <v>0</v>
      </c>
      <c r="S53" s="457">
        <f>'A-Administration'!S54</f>
        <v>0</v>
      </c>
      <c r="T53" s="458">
        <f>'A-Administration'!T54</f>
        <v>0</v>
      </c>
      <c r="U53" s="458"/>
      <c r="V53" s="458"/>
      <c r="W53" s="459">
        <f>'A-Administration'!V88</f>
        <v>0</v>
      </c>
      <c r="X53" s="459"/>
      <c r="Y53" s="1">
        <f ca="1">LOOKUP(A53,'A-Administration'!$A$10:$A$51,'A-Administration'!$Y$10:$Y$60)</f>
        <v>2</v>
      </c>
    </row>
    <row r="54" spans="1:25" ht="25" customHeight="1" x14ac:dyDescent="0.15">
      <c r="A54" s="17" t="s">
        <v>236</v>
      </c>
      <c r="B54" s="4" t="s">
        <v>195</v>
      </c>
      <c r="C54" s="13" t="s">
        <v>160</v>
      </c>
      <c r="D54" s="13" t="s">
        <v>160</v>
      </c>
      <c r="E54" s="13" t="s">
        <v>160</v>
      </c>
      <c r="F54" s="13" t="s">
        <v>160</v>
      </c>
      <c r="G54" s="13" t="s">
        <v>160</v>
      </c>
      <c r="H54" s="4"/>
      <c r="I54" s="668" t="str">
        <f>'A-Administration'!I55</f>
        <v>Utilize renewable energy for government buildings, such as solar water heaters and solar photovoltaic systems on buildings that have previously implemented energy measures</v>
      </c>
      <c r="J54" s="669"/>
      <c r="K54" s="669"/>
      <c r="L54" s="669"/>
      <c r="M54" s="669"/>
      <c r="N54" s="669"/>
      <c r="O54" s="669"/>
      <c r="P54" s="669"/>
      <c r="Q54" s="459">
        <v>5</v>
      </c>
      <c r="R54" s="459">
        <f>'A-Administration'!R55</f>
        <v>0</v>
      </c>
      <c r="S54" s="457">
        <f>'A-Administration'!S55</f>
        <v>0</v>
      </c>
      <c r="T54" s="458">
        <f>'A-Administration'!T55</f>
        <v>0</v>
      </c>
      <c r="U54" s="458"/>
      <c r="V54" s="458"/>
      <c r="W54" s="459">
        <f>'A-Administration'!V89</f>
        <v>0</v>
      </c>
      <c r="X54" s="459"/>
      <c r="Y54" s="1">
        <f ca="1">LOOKUP(A54,'A-Administration'!$A$10:$A$51,'A-Administration'!$Y$10:$Y$60)</f>
        <v>2</v>
      </c>
    </row>
    <row r="55" spans="1:25" ht="13" hidden="1" customHeight="1" x14ac:dyDescent="0.15">
      <c r="A55" s="17"/>
      <c r="B55" s="4"/>
      <c r="C55" s="13"/>
      <c r="D55" s="13"/>
      <c r="E55" s="13"/>
      <c r="F55" s="13"/>
      <c r="G55" s="13"/>
      <c r="H55" s="4"/>
      <c r="I55" s="452"/>
      <c r="J55" s="453"/>
      <c r="K55" s="453"/>
      <c r="L55" s="453"/>
      <c r="M55" s="453"/>
      <c r="N55" s="453"/>
      <c r="O55" s="453"/>
      <c r="P55" s="453"/>
      <c r="Q55" s="459">
        <f>'A-Administration'!Q56</f>
        <v>0</v>
      </c>
      <c r="R55" s="459">
        <f>'A-Administration'!R56</f>
        <v>0</v>
      </c>
      <c r="S55" s="457">
        <f>'A-Administration'!S56</f>
        <v>0</v>
      </c>
      <c r="T55" s="458">
        <f>'A-Administration'!T56</f>
        <v>0</v>
      </c>
      <c r="U55" s="458"/>
      <c r="V55" s="458"/>
      <c r="W55" s="459">
        <f>'A-Administration'!V90</f>
        <v>0</v>
      </c>
      <c r="X55" s="459"/>
      <c r="Y55" s="1"/>
    </row>
    <row r="56" spans="1:25" ht="13" customHeight="1" x14ac:dyDescent="0.15">
      <c r="A56" s="17" t="s">
        <v>237</v>
      </c>
      <c r="B56" s="4" t="s">
        <v>195</v>
      </c>
      <c r="C56" s="4"/>
      <c r="D56" s="4"/>
      <c r="E56" s="4"/>
      <c r="F56" s="4"/>
      <c r="G56" s="13" t="s">
        <v>160</v>
      </c>
      <c r="H56" s="4"/>
      <c r="I56" s="668" t="s">
        <v>238</v>
      </c>
      <c r="J56" s="669"/>
      <c r="K56" s="669"/>
      <c r="L56" s="669"/>
      <c r="M56" s="669"/>
      <c r="N56" s="669"/>
      <c r="O56" s="669"/>
      <c r="P56" s="669"/>
      <c r="Q56" s="459">
        <f>'A-Administration'!Q57</f>
        <v>1</v>
      </c>
      <c r="R56" s="459">
        <f>'A-Administration'!R57</f>
        <v>0</v>
      </c>
      <c r="S56" s="457">
        <f>'A-Administration'!S57</f>
        <v>0</v>
      </c>
      <c r="T56" s="458">
        <f>'A-Administration'!T57</f>
        <v>0</v>
      </c>
      <c r="U56" s="458"/>
      <c r="V56" s="458"/>
      <c r="W56" s="459">
        <f>'A-Administration'!V91</f>
        <v>0</v>
      </c>
      <c r="X56" s="459"/>
      <c r="Y56" s="1">
        <f ca="1">LOOKUP(A56,'A-Administration'!$A$10:$A$51,'A-Administration'!$Y$10:$Y$60)</f>
        <v>2</v>
      </c>
    </row>
    <row r="57" spans="1:25" ht="26" customHeight="1" x14ac:dyDescent="0.15">
      <c r="A57" s="17" t="s">
        <v>239</v>
      </c>
      <c r="B57" s="4" t="s">
        <v>195</v>
      </c>
      <c r="C57" s="4"/>
      <c r="D57" s="13" t="s">
        <v>160</v>
      </c>
      <c r="E57" s="4"/>
      <c r="F57" s="4"/>
      <c r="G57" s="13" t="s">
        <v>160</v>
      </c>
      <c r="H57" s="4"/>
      <c r="I57" s="668" t="s">
        <v>240</v>
      </c>
      <c r="J57" s="669"/>
      <c r="K57" s="669"/>
      <c r="L57" s="669"/>
      <c r="M57" s="669"/>
      <c r="N57" s="669"/>
      <c r="O57" s="669"/>
      <c r="P57" s="669"/>
      <c r="Q57" s="459">
        <f>'A-Administration'!Q58</f>
        <v>1</v>
      </c>
      <c r="R57" s="459">
        <f>'A-Administration'!R58</f>
        <v>0</v>
      </c>
      <c r="S57" s="457">
        <f>'A-Administration'!S58</f>
        <v>0</v>
      </c>
      <c r="T57" s="458">
        <f>'A-Administration'!T58</f>
        <v>0</v>
      </c>
      <c r="U57" s="458"/>
      <c r="V57" s="458"/>
      <c r="W57" s="459">
        <f>'A-Administration'!V92</f>
        <v>0</v>
      </c>
      <c r="X57" s="459"/>
      <c r="Y57" s="1">
        <f ca="1">LOOKUP(A57,'A-Administration'!$A$10:$A$51,'A-Administration'!$Y$10:$Y$60)</f>
        <v>2</v>
      </c>
    </row>
    <row r="58" spans="1:25" ht="27" customHeight="1" x14ac:dyDescent="0.15">
      <c r="A58" s="17" t="s">
        <v>241</v>
      </c>
      <c r="B58" s="4" t="s">
        <v>195</v>
      </c>
      <c r="C58" s="13" t="s">
        <v>160</v>
      </c>
      <c r="D58" s="4"/>
      <c r="E58" s="4"/>
      <c r="F58" s="4"/>
      <c r="G58" s="13" t="s">
        <v>160</v>
      </c>
      <c r="H58" s="4"/>
      <c r="I58" s="668" t="s">
        <v>242</v>
      </c>
      <c r="J58" s="669"/>
      <c r="K58" s="669"/>
      <c r="L58" s="669"/>
      <c r="M58" s="669"/>
      <c r="N58" s="669"/>
      <c r="O58" s="669"/>
      <c r="P58" s="669"/>
      <c r="Q58" s="459">
        <f>'A-Administration'!Q59</f>
        <v>1</v>
      </c>
      <c r="R58" s="459">
        <f>'A-Administration'!R59</f>
        <v>0</v>
      </c>
      <c r="S58" s="457">
        <f>'A-Administration'!S59</f>
        <v>0</v>
      </c>
      <c r="T58" s="458">
        <f>'A-Administration'!T59</f>
        <v>0</v>
      </c>
      <c r="U58" s="458"/>
      <c r="V58" s="458"/>
      <c r="W58" s="459">
        <f>'A-Administration'!V93</f>
        <v>0</v>
      </c>
      <c r="X58" s="459"/>
      <c r="Y58" s="1">
        <f ca="1">LOOKUP(A58,'A-Administration'!$A$10:$A$51,'A-Administration'!$Y$10:$Y$60)</f>
        <v>2</v>
      </c>
    </row>
    <row r="59" spans="1:25" ht="13" customHeight="1" x14ac:dyDescent="0.15">
      <c r="A59" s="17" t="s">
        <v>243</v>
      </c>
      <c r="B59" s="4" t="s">
        <v>195</v>
      </c>
      <c r="C59" s="4"/>
      <c r="D59" s="13" t="s">
        <v>160</v>
      </c>
      <c r="E59" s="4"/>
      <c r="F59" s="4"/>
      <c r="G59" s="4"/>
      <c r="H59" s="4"/>
      <c r="I59" s="668" t="s">
        <v>244</v>
      </c>
      <c r="J59" s="669"/>
      <c r="K59" s="669"/>
      <c r="L59" s="669"/>
      <c r="M59" s="669"/>
      <c r="N59" s="669"/>
      <c r="O59" s="669"/>
      <c r="P59" s="669"/>
      <c r="Q59" s="459">
        <f>'A-Administration'!Q60</f>
        <v>1</v>
      </c>
      <c r="R59" s="459">
        <f>'A-Administration'!R60</f>
        <v>0</v>
      </c>
      <c r="S59" s="457">
        <f>'A-Administration'!S60</f>
        <v>0</v>
      </c>
      <c r="T59" s="458">
        <f>'A-Administration'!T60</f>
        <v>0</v>
      </c>
      <c r="U59" s="458"/>
      <c r="V59" s="458"/>
      <c r="W59" s="459">
        <f>'A-Administration'!V94</f>
        <v>0</v>
      </c>
      <c r="X59" s="459"/>
      <c r="Y59" s="8">
        <f ca="1">LOOKUP(A59,'A-Administration'!$A$10:$A$51,'A-Administration'!$Y$10:$Y$60)</f>
        <v>2</v>
      </c>
    </row>
    <row r="60" spans="1:25" ht="13" hidden="1" customHeight="1" x14ac:dyDescent="0.15">
      <c r="A60" s="17"/>
      <c r="B60" s="4"/>
      <c r="C60" s="4"/>
      <c r="D60" s="13"/>
      <c r="E60" s="4"/>
      <c r="F60" s="4"/>
      <c r="G60" s="4"/>
      <c r="H60" s="4"/>
      <c r="I60" s="452"/>
      <c r="J60" s="453"/>
      <c r="K60" s="453"/>
      <c r="L60" s="453"/>
      <c r="M60" s="453"/>
      <c r="N60" s="453"/>
      <c r="O60" s="453"/>
      <c r="P60" s="453"/>
      <c r="Q60" s="459">
        <f>'A-Administration'!Q61</f>
        <v>0</v>
      </c>
      <c r="R60" s="459">
        <f>'A-Administration'!R61</f>
        <v>0</v>
      </c>
      <c r="S60" s="457">
        <f>'A-Administration'!S61</f>
        <v>0</v>
      </c>
      <c r="T60" s="458">
        <f>'A-Administration'!T61</f>
        <v>0</v>
      </c>
      <c r="U60" s="458"/>
      <c r="V60" s="458"/>
      <c r="W60" s="459">
        <f>'A-Administration'!V95</f>
        <v>0</v>
      </c>
      <c r="X60" s="459"/>
      <c r="Y60" s="8"/>
    </row>
    <row r="61" spans="1:25" ht="27" customHeight="1" x14ac:dyDescent="0.15">
      <c r="A61" s="17" t="s">
        <v>245</v>
      </c>
      <c r="B61" s="4" t="s">
        <v>195</v>
      </c>
      <c r="C61" s="4"/>
      <c r="D61" s="13" t="s">
        <v>160</v>
      </c>
      <c r="E61" s="4"/>
      <c r="F61" s="4"/>
      <c r="G61" s="4"/>
      <c r="H61" s="4"/>
      <c r="I61" s="668" t="s">
        <v>246</v>
      </c>
      <c r="J61" s="669"/>
      <c r="K61" s="669"/>
      <c r="L61" s="669"/>
      <c r="M61" s="669"/>
      <c r="N61" s="669"/>
      <c r="O61" s="669"/>
      <c r="P61" s="669"/>
      <c r="Q61" s="459">
        <f>'A-Administration'!Q62</f>
        <v>1</v>
      </c>
      <c r="R61" s="459">
        <f>'A-Administration'!R62</f>
        <v>0</v>
      </c>
      <c r="S61" s="457">
        <f>'A-Administration'!S62</f>
        <v>0</v>
      </c>
      <c r="T61" s="458">
        <f>'A-Administration'!T62</f>
        <v>0</v>
      </c>
      <c r="U61" s="458"/>
      <c r="V61" s="458"/>
      <c r="W61" s="459">
        <f>'A-Administration'!V96</f>
        <v>0</v>
      </c>
      <c r="X61" s="459"/>
      <c r="Y61" s="1">
        <f ca="1">LOOKUP(A59,'A-Administration'!$A$10:$A$51,'A-Administration'!$Y$10:$Y$60)</f>
        <v>2</v>
      </c>
    </row>
    <row r="62" spans="1:25" ht="13" customHeight="1" x14ac:dyDescent="0.15">
      <c r="A62" s="17" t="s">
        <v>247</v>
      </c>
      <c r="B62" s="4" t="s">
        <v>195</v>
      </c>
      <c r="C62" s="4"/>
      <c r="D62" s="13" t="s">
        <v>160</v>
      </c>
      <c r="E62" s="4"/>
      <c r="F62" s="4"/>
      <c r="G62" s="4"/>
      <c r="H62" s="4"/>
      <c r="I62" s="668" t="s">
        <v>248</v>
      </c>
      <c r="J62" s="669"/>
      <c r="K62" s="669"/>
      <c r="L62" s="669"/>
      <c r="M62" s="669"/>
      <c r="N62" s="669"/>
      <c r="O62" s="669"/>
      <c r="P62" s="669"/>
      <c r="Q62" s="459">
        <f>'A-Administration'!Q63</f>
        <v>1</v>
      </c>
      <c r="R62" s="459">
        <f>'A-Administration'!R63</f>
        <v>0</v>
      </c>
      <c r="S62" s="457">
        <f>'A-Administration'!S63</f>
        <v>0</v>
      </c>
      <c r="T62" s="458">
        <f>'A-Administration'!T63</f>
        <v>0</v>
      </c>
      <c r="U62" s="458"/>
      <c r="V62" s="458"/>
      <c r="W62" s="459">
        <f>'A-Administration'!V97</f>
        <v>0</v>
      </c>
      <c r="X62" s="459"/>
      <c r="Y62" s="1">
        <f ca="1">LOOKUP(A59,'A-Administration'!$A$10:$A$51,'A-Administration'!$Y$10:$Y$60)</f>
        <v>2</v>
      </c>
    </row>
    <row r="63" spans="1:25" ht="13" hidden="1" customHeight="1" x14ac:dyDescent="0.15">
      <c r="A63" s="17"/>
      <c r="B63" s="4"/>
      <c r="C63" s="4"/>
      <c r="D63" s="13"/>
      <c r="E63" s="4"/>
      <c r="F63" s="4"/>
      <c r="G63" s="4"/>
      <c r="H63" s="4"/>
      <c r="I63" s="452"/>
      <c r="J63" s="453"/>
      <c r="K63" s="453"/>
      <c r="L63" s="453"/>
      <c r="M63" s="453"/>
      <c r="N63" s="453"/>
      <c r="O63" s="453"/>
      <c r="P63" s="453"/>
      <c r="Q63" s="459">
        <v>0</v>
      </c>
      <c r="R63" s="459">
        <v>0</v>
      </c>
      <c r="S63" s="460"/>
      <c r="T63" s="460">
        <v>0</v>
      </c>
      <c r="U63" s="460"/>
      <c r="V63" s="460"/>
      <c r="W63" s="459">
        <f>'A-Administration'!V98</f>
        <v>0</v>
      </c>
      <c r="X63" s="455"/>
      <c r="Y63" s="1"/>
    </row>
    <row r="64" spans="1:25" ht="26" customHeight="1" x14ac:dyDescent="0.15">
      <c r="A64" s="1" t="s">
        <v>249</v>
      </c>
      <c r="B64" s="4" t="s">
        <v>195</v>
      </c>
      <c r="C64" s="4"/>
      <c r="D64" s="13" t="s">
        <v>160</v>
      </c>
      <c r="E64" s="4"/>
      <c r="F64" s="4"/>
      <c r="G64" s="4"/>
      <c r="H64" s="4"/>
      <c r="I64" s="668" t="s">
        <v>250</v>
      </c>
      <c r="J64" s="650"/>
      <c r="K64" s="650"/>
      <c r="L64" s="650"/>
      <c r="M64" s="650"/>
      <c r="N64" s="650"/>
      <c r="O64" s="650"/>
      <c r="P64" s="650"/>
      <c r="Q64" s="459">
        <f>'B-Agriculture&amp;Extension'!Q10</f>
        <v>4</v>
      </c>
      <c r="R64" s="459">
        <f>'B-Agriculture&amp;Extension'!R10</f>
        <v>0</v>
      </c>
      <c r="S64" s="461"/>
      <c r="T64" s="460">
        <f>'B-Agriculture&amp;Extension'!T10</f>
        <v>0</v>
      </c>
      <c r="U64" s="460"/>
      <c r="V64" s="460"/>
      <c r="W64" s="459">
        <f>'B-Agriculture&amp;Extension'!V10</f>
        <v>0</v>
      </c>
      <c r="X64" s="459">
        <f>'B-Agriculture&amp;Extension'!W10</f>
        <v>0</v>
      </c>
      <c r="Y64" s="8">
        <f>LOOKUP(A64,'B-Agriculture&amp;Extension'!$A$10:$A$44,'B-Agriculture&amp;Extension'!$Y$10:$Y$44)</f>
        <v>3</v>
      </c>
    </row>
    <row r="65" spans="1:25" ht="26" customHeight="1" x14ac:dyDescent="0.15">
      <c r="A65" s="8" t="s">
        <v>251</v>
      </c>
      <c r="B65" s="4" t="s">
        <v>195</v>
      </c>
      <c r="C65" s="4"/>
      <c r="D65" s="13" t="s">
        <v>160</v>
      </c>
      <c r="E65" s="4"/>
      <c r="F65" s="4"/>
      <c r="G65" s="4"/>
      <c r="H65" s="4"/>
      <c r="I65" s="668" t="s">
        <v>252</v>
      </c>
      <c r="J65" s="650"/>
      <c r="K65" s="650"/>
      <c r="L65" s="650"/>
      <c r="M65" s="650"/>
      <c r="N65" s="650"/>
      <c r="O65" s="650"/>
      <c r="P65" s="650"/>
      <c r="Q65" s="459">
        <f>'B-Agriculture&amp;Extension'!Q11</f>
        <v>1</v>
      </c>
      <c r="R65" s="459">
        <f>'B-Agriculture&amp;Extension'!R11</f>
        <v>0</v>
      </c>
      <c r="S65" s="461"/>
      <c r="T65" s="460">
        <f>'B-Agriculture&amp;Extension'!T11</f>
        <v>0</v>
      </c>
      <c r="U65" s="460"/>
      <c r="V65" s="460"/>
      <c r="W65" s="459">
        <f>'B-Agriculture&amp;Extension'!V11</f>
        <v>0</v>
      </c>
      <c r="X65" s="459">
        <f>'B-Agriculture&amp;Extension'!W11</f>
        <v>0</v>
      </c>
      <c r="Y65" s="8">
        <f>LOOKUP(A65,'B-Agriculture&amp;Extension'!$A$10:$A$44,'B-Agriculture&amp;Extension'!$Y$10:$Y$44)</f>
        <v>3</v>
      </c>
    </row>
    <row r="66" spans="1:25" ht="13" customHeight="1" x14ac:dyDescent="0.15">
      <c r="A66" s="8" t="s">
        <v>253</v>
      </c>
      <c r="B66" s="4" t="s">
        <v>90</v>
      </c>
      <c r="C66" s="4"/>
      <c r="D66" s="4"/>
      <c r="E66" s="4"/>
      <c r="F66" s="4"/>
      <c r="G66" s="4"/>
      <c r="H66" s="13" t="s">
        <v>160</v>
      </c>
      <c r="I66" s="668" t="s">
        <v>254</v>
      </c>
      <c r="J66" s="650"/>
      <c r="K66" s="650"/>
      <c r="L66" s="650"/>
      <c r="M66" s="650"/>
      <c r="N66" s="650"/>
      <c r="O66" s="650"/>
      <c r="P66" s="650"/>
      <c r="Q66" s="459">
        <f>'B-Agriculture&amp;Extension'!Q12</f>
        <v>2</v>
      </c>
      <c r="R66" s="459">
        <f>'B-Agriculture&amp;Extension'!R12</f>
        <v>0</v>
      </c>
      <c r="S66" s="461"/>
      <c r="T66" s="460">
        <f>'B-Agriculture&amp;Extension'!T12</f>
        <v>0</v>
      </c>
      <c r="U66" s="460"/>
      <c r="V66" s="460"/>
      <c r="W66" s="459">
        <f>'B-Agriculture&amp;Extension'!V12</f>
        <v>0</v>
      </c>
      <c r="X66" s="459">
        <f>'B-Agriculture&amp;Extension'!W12</f>
        <v>0</v>
      </c>
      <c r="Y66" s="8">
        <f>LOOKUP(A66,'B-Agriculture&amp;Extension'!$A$10:$A$44,'B-Agriculture&amp;Extension'!$Y$10:$Y$44)</f>
        <v>3</v>
      </c>
    </row>
    <row r="67" spans="1:25" ht="26" customHeight="1" x14ac:dyDescent="0.15">
      <c r="A67" s="8" t="s">
        <v>255</v>
      </c>
      <c r="B67" s="5" t="s">
        <v>90</v>
      </c>
      <c r="C67" s="4"/>
      <c r="D67" s="4"/>
      <c r="E67" s="4"/>
      <c r="F67" s="4"/>
      <c r="G67" s="4"/>
      <c r="H67" s="13" t="s">
        <v>160</v>
      </c>
      <c r="I67" s="668" t="s">
        <v>256</v>
      </c>
      <c r="J67" s="650"/>
      <c r="K67" s="650"/>
      <c r="L67" s="650"/>
      <c r="M67" s="650"/>
      <c r="N67" s="650"/>
      <c r="O67" s="650"/>
      <c r="P67" s="650"/>
      <c r="Q67" s="459">
        <f>'B-Agriculture&amp;Extension'!Q13</f>
        <v>5</v>
      </c>
      <c r="R67" s="459">
        <f>'B-Agriculture&amp;Extension'!R13</f>
        <v>0</v>
      </c>
      <c r="S67" s="461"/>
      <c r="T67" s="460">
        <f>'B-Agriculture&amp;Extension'!T13</f>
        <v>0</v>
      </c>
      <c r="U67" s="460"/>
      <c r="V67" s="460"/>
      <c r="W67" s="459">
        <f>'B-Agriculture&amp;Extension'!V13</f>
        <v>0</v>
      </c>
      <c r="X67" s="459">
        <f>'B-Agriculture&amp;Extension'!W13</f>
        <v>0</v>
      </c>
      <c r="Y67" s="8">
        <f>LOOKUP(A67,'B-Agriculture&amp;Extension'!$A$10:$A$44,'B-Agriculture&amp;Extension'!$Y$10:$Y$44)</f>
        <v>3</v>
      </c>
    </row>
    <row r="68" spans="1:25" ht="13" customHeight="1" x14ac:dyDescent="0.15">
      <c r="A68" s="8" t="s">
        <v>257</v>
      </c>
      <c r="B68" s="5" t="s">
        <v>90</v>
      </c>
      <c r="C68" s="4"/>
      <c r="D68" s="4"/>
      <c r="E68" s="4"/>
      <c r="F68" s="4"/>
      <c r="G68" s="4"/>
      <c r="H68" s="13" t="s">
        <v>160</v>
      </c>
      <c r="I68" s="668" t="s">
        <v>258</v>
      </c>
      <c r="J68" s="650"/>
      <c r="K68" s="650"/>
      <c r="L68" s="650"/>
      <c r="M68" s="650"/>
      <c r="N68" s="650"/>
      <c r="O68" s="650"/>
      <c r="P68" s="650"/>
      <c r="Q68" s="459">
        <f>'B-Agriculture&amp;Extension'!Q14</f>
        <v>2</v>
      </c>
      <c r="R68" s="459">
        <f>'B-Agriculture&amp;Extension'!R14</f>
        <v>0</v>
      </c>
      <c r="S68" s="461"/>
      <c r="T68" s="460">
        <f>'B-Agriculture&amp;Extension'!T14</f>
        <v>0</v>
      </c>
      <c r="U68" s="460"/>
      <c r="V68" s="460"/>
      <c r="W68" s="459">
        <f>'B-Agriculture&amp;Extension'!V14</f>
        <v>0</v>
      </c>
      <c r="X68" s="459">
        <f>'B-Agriculture&amp;Extension'!W14</f>
        <v>0</v>
      </c>
      <c r="Y68" s="1">
        <f>LOOKUP(A68,'B-Agriculture&amp;Extension'!$A$10:$A$44,'B-Agriculture&amp;Extension'!$Y$10:$Y$44)</f>
        <v>3</v>
      </c>
    </row>
    <row r="69" spans="1:25" ht="13" hidden="1" customHeight="1" x14ac:dyDescent="0.15">
      <c r="A69" s="8"/>
      <c r="B69" s="5"/>
      <c r="C69" s="4"/>
      <c r="D69" s="4"/>
      <c r="E69" s="4"/>
      <c r="F69" s="4"/>
      <c r="G69" s="4"/>
      <c r="H69" s="13"/>
      <c r="I69" s="452"/>
      <c r="J69" s="542"/>
      <c r="K69" s="542"/>
      <c r="L69" s="542"/>
      <c r="M69" s="542"/>
      <c r="N69" s="542"/>
      <c r="O69" s="542"/>
      <c r="P69" s="542"/>
      <c r="Q69" s="459">
        <f>'B-Agriculture&amp;Extension'!Q15</f>
        <v>0</v>
      </c>
      <c r="R69" s="459">
        <f>'B-Agriculture&amp;Extension'!R15</f>
        <v>0</v>
      </c>
      <c r="S69" s="461"/>
      <c r="T69" s="460">
        <f>'B-Agriculture&amp;Extension'!T15</f>
        <v>0</v>
      </c>
      <c r="U69" s="460"/>
      <c r="V69" s="460"/>
      <c r="W69" s="459">
        <f>'B-Agriculture&amp;Extension'!V15</f>
        <v>0</v>
      </c>
      <c r="X69" s="459">
        <f>'B-Agriculture&amp;Extension'!W15</f>
        <v>0</v>
      </c>
      <c r="Y69" s="1"/>
    </row>
    <row r="70" spans="1:25" ht="25" customHeight="1" x14ac:dyDescent="0.15">
      <c r="A70" s="1" t="s">
        <v>259</v>
      </c>
      <c r="B70" s="5" t="s">
        <v>90</v>
      </c>
      <c r="C70" s="4"/>
      <c r="D70" s="4"/>
      <c r="E70" s="4"/>
      <c r="F70" s="4"/>
      <c r="G70" s="4"/>
      <c r="H70" s="13" t="s">
        <v>160</v>
      </c>
      <c r="I70" s="668" t="s">
        <v>260</v>
      </c>
      <c r="J70" s="669"/>
      <c r="K70" s="669"/>
      <c r="L70" s="669"/>
      <c r="M70" s="669"/>
      <c r="N70" s="669"/>
      <c r="O70" s="669"/>
      <c r="P70" s="669"/>
      <c r="Q70" s="459">
        <f>'B-Agriculture&amp;Extension'!Q16</f>
        <v>6</v>
      </c>
      <c r="R70" s="459">
        <f>'B-Agriculture&amp;Extension'!R16</f>
        <v>0</v>
      </c>
      <c r="S70" s="461"/>
      <c r="T70" s="460">
        <f>'B-Agriculture&amp;Extension'!T16</f>
        <v>0</v>
      </c>
      <c r="U70" s="460"/>
      <c r="V70" s="460"/>
      <c r="W70" s="459">
        <f>'B-Agriculture&amp;Extension'!V16</f>
        <v>0</v>
      </c>
      <c r="X70" s="459">
        <f>'B-Agriculture&amp;Extension'!W16</f>
        <v>0</v>
      </c>
      <c r="Y70" s="1">
        <f>LOOKUP(A70,'B-Agriculture&amp;Extension'!$A$10:$A$44,'B-Agriculture&amp;Extension'!$Y$10:$Y$44)</f>
        <v>3</v>
      </c>
    </row>
    <row r="71" spans="1:25" ht="13" customHeight="1" x14ac:dyDescent="0.15">
      <c r="A71" s="8" t="s">
        <v>261</v>
      </c>
      <c r="B71" s="5" t="s">
        <v>90</v>
      </c>
      <c r="C71" s="4"/>
      <c r="D71" s="4"/>
      <c r="E71" s="4"/>
      <c r="F71" s="4"/>
      <c r="G71" s="4"/>
      <c r="H71" s="13" t="s">
        <v>160</v>
      </c>
      <c r="I71" s="668" t="s">
        <v>262</v>
      </c>
      <c r="J71" s="669"/>
      <c r="K71" s="669"/>
      <c r="L71" s="669"/>
      <c r="M71" s="669"/>
      <c r="N71" s="669"/>
      <c r="O71" s="669"/>
      <c r="P71" s="669"/>
      <c r="Q71" s="459">
        <f>'B-Agriculture&amp;Extension'!Q17</f>
        <v>1</v>
      </c>
      <c r="R71" s="459">
        <f>'B-Agriculture&amp;Extension'!R17</f>
        <v>0</v>
      </c>
      <c r="S71" s="461"/>
      <c r="T71" s="460">
        <f>'B-Agriculture&amp;Extension'!T17</f>
        <v>0</v>
      </c>
      <c r="U71" s="460"/>
      <c r="V71" s="460"/>
      <c r="W71" s="459">
        <f>'B-Agriculture&amp;Extension'!V17</f>
        <v>0</v>
      </c>
      <c r="X71" s="459">
        <f>'B-Agriculture&amp;Extension'!W17</f>
        <v>0</v>
      </c>
      <c r="Y71" s="1">
        <f>LOOKUP(A71,'B-Agriculture&amp;Extension'!$A$10:$A$44,'B-Agriculture&amp;Extension'!$Y$10:$Y$44)</f>
        <v>3</v>
      </c>
    </row>
    <row r="72" spans="1:25" ht="13" hidden="1" customHeight="1" x14ac:dyDescent="0.15">
      <c r="A72" s="8"/>
      <c r="B72" s="462"/>
      <c r="C72" s="4"/>
      <c r="D72" s="4"/>
      <c r="E72" s="4"/>
      <c r="F72" s="4"/>
      <c r="G72" s="4"/>
      <c r="H72" s="13"/>
      <c r="I72" s="452"/>
      <c r="J72" s="453"/>
      <c r="K72" s="453"/>
      <c r="L72" s="453"/>
      <c r="M72" s="453"/>
      <c r="N72" s="453"/>
      <c r="O72" s="453"/>
      <c r="P72" s="453"/>
      <c r="Q72" s="459">
        <f>'B-Agriculture&amp;Extension'!Q18</f>
        <v>0</v>
      </c>
      <c r="R72" s="459">
        <f>'B-Agriculture&amp;Extension'!R18</f>
        <v>0</v>
      </c>
      <c r="S72" s="461"/>
      <c r="T72" s="460">
        <f>'B-Agriculture&amp;Extension'!T18</f>
        <v>0</v>
      </c>
      <c r="U72" s="460"/>
      <c r="V72" s="460"/>
      <c r="W72" s="459">
        <f>'B-Agriculture&amp;Extension'!V18</f>
        <v>0</v>
      </c>
      <c r="X72" s="459">
        <f>'B-Agriculture&amp;Extension'!W18</f>
        <v>0</v>
      </c>
      <c r="Y72" s="1"/>
    </row>
    <row r="73" spans="1:25" ht="13" customHeight="1" x14ac:dyDescent="0.15">
      <c r="A73" s="1" t="s">
        <v>263</v>
      </c>
      <c r="B73" s="12" t="s">
        <v>85</v>
      </c>
      <c r="C73" s="13"/>
      <c r="D73" s="13"/>
      <c r="E73" s="4"/>
      <c r="F73" s="4"/>
      <c r="G73" s="4"/>
      <c r="H73" s="13" t="s">
        <v>160</v>
      </c>
      <c r="I73" s="668" t="s">
        <v>264</v>
      </c>
      <c r="J73" s="669"/>
      <c r="K73" s="669"/>
      <c r="L73" s="669"/>
      <c r="M73" s="669"/>
      <c r="N73" s="669"/>
      <c r="O73" s="669"/>
      <c r="P73" s="669"/>
      <c r="Q73" s="459">
        <f>'B-Agriculture&amp;Extension'!Q19</f>
        <v>5</v>
      </c>
      <c r="R73" s="459">
        <f>'B-Agriculture&amp;Extension'!R19</f>
        <v>0</v>
      </c>
      <c r="S73" s="461"/>
      <c r="T73" s="460">
        <f>'B-Agriculture&amp;Extension'!T19</f>
        <v>0</v>
      </c>
      <c r="U73" s="460"/>
      <c r="V73" s="460"/>
      <c r="W73" s="459">
        <f>'B-Agriculture&amp;Extension'!V19</f>
        <v>0</v>
      </c>
      <c r="X73" s="459">
        <f>'B-Agriculture&amp;Extension'!W19</f>
        <v>0</v>
      </c>
      <c r="Y73" s="1">
        <f>LOOKUP(A73,'B-Agriculture&amp;Extension'!$A$10:$A$44,'B-Agriculture&amp;Extension'!$Y$10:$Y$44)</f>
        <v>3</v>
      </c>
    </row>
    <row r="74" spans="1:25" ht="13" customHeight="1" x14ac:dyDescent="0.15">
      <c r="A74" s="8" t="s">
        <v>265</v>
      </c>
      <c r="B74" s="12" t="s">
        <v>85</v>
      </c>
      <c r="C74" s="13"/>
      <c r="D74" s="13"/>
      <c r="E74" s="4"/>
      <c r="F74" s="4"/>
      <c r="G74" s="4"/>
      <c r="H74" s="13" t="s">
        <v>160</v>
      </c>
      <c r="I74" s="668" t="s">
        <v>266</v>
      </c>
      <c r="J74" s="669"/>
      <c r="K74" s="669"/>
      <c r="L74" s="669"/>
      <c r="M74" s="669"/>
      <c r="N74" s="669"/>
      <c r="O74" s="669"/>
      <c r="P74" s="669"/>
      <c r="Q74" s="459">
        <f>'B-Agriculture&amp;Extension'!Q20</f>
        <v>5</v>
      </c>
      <c r="R74" s="459">
        <f>'B-Agriculture&amp;Extension'!R20</f>
        <v>0</v>
      </c>
      <c r="S74" s="461"/>
      <c r="T74" s="460">
        <f>'B-Agriculture&amp;Extension'!T20</f>
        <v>0</v>
      </c>
      <c r="U74" s="460"/>
      <c r="V74" s="460"/>
      <c r="W74" s="459">
        <f>'B-Agriculture&amp;Extension'!V20</f>
        <v>0</v>
      </c>
      <c r="X74" s="459">
        <f>'B-Agriculture&amp;Extension'!W20</f>
        <v>0</v>
      </c>
      <c r="Y74" s="1">
        <f>LOOKUP(A74,'B-Agriculture&amp;Extension'!$A$10:$A$44,'B-Agriculture&amp;Extension'!$Y$10:$Y$44)</f>
        <v>3</v>
      </c>
    </row>
    <row r="75" spans="1:25" ht="13" customHeight="1" x14ac:dyDescent="0.15">
      <c r="A75" s="8" t="s">
        <v>267</v>
      </c>
      <c r="B75" s="4" t="s">
        <v>85</v>
      </c>
      <c r="C75" s="13" t="s">
        <v>160</v>
      </c>
      <c r="D75" s="13"/>
      <c r="E75" s="13"/>
      <c r="F75" s="13"/>
      <c r="G75" s="13" t="s">
        <v>160</v>
      </c>
      <c r="H75" s="13" t="s">
        <v>160</v>
      </c>
      <c r="I75" s="668" t="s">
        <v>268</v>
      </c>
      <c r="J75" s="669"/>
      <c r="K75" s="669"/>
      <c r="L75" s="669"/>
      <c r="M75" s="669"/>
      <c r="N75" s="669"/>
      <c r="O75" s="669"/>
      <c r="P75" s="669"/>
      <c r="Q75" s="459">
        <f>'B-Agriculture&amp;Extension'!Q21</f>
        <v>1</v>
      </c>
      <c r="R75" s="459">
        <f>'B-Agriculture&amp;Extension'!R21</f>
        <v>0</v>
      </c>
      <c r="S75" s="461"/>
      <c r="T75" s="460">
        <f>'B-Agriculture&amp;Extension'!T21</f>
        <v>0</v>
      </c>
      <c r="U75" s="460"/>
      <c r="V75" s="460"/>
      <c r="W75" s="459">
        <f>'B-Agriculture&amp;Extension'!V21</f>
        <v>0</v>
      </c>
      <c r="X75" s="459">
        <f>'B-Agriculture&amp;Extension'!W21</f>
        <v>0</v>
      </c>
      <c r="Y75" s="1">
        <f>LOOKUP(A75,'B-Agriculture&amp;Extension'!$A$10:$A$44,'B-Agriculture&amp;Extension'!$Y$10:$Y$44)</f>
        <v>3</v>
      </c>
    </row>
    <row r="76" spans="1:25" ht="13" customHeight="1" x14ac:dyDescent="0.15">
      <c r="A76" s="8" t="s">
        <v>269</v>
      </c>
      <c r="B76" s="4" t="s">
        <v>195</v>
      </c>
      <c r="C76" s="13" t="s">
        <v>160</v>
      </c>
      <c r="D76" s="13" t="s">
        <v>160</v>
      </c>
      <c r="E76" s="13" t="s">
        <v>160</v>
      </c>
      <c r="F76" s="13" t="s">
        <v>160</v>
      </c>
      <c r="G76" s="13" t="s">
        <v>160</v>
      </c>
      <c r="H76" s="4"/>
      <c r="I76" s="668" t="s">
        <v>270</v>
      </c>
      <c r="J76" s="669"/>
      <c r="K76" s="669"/>
      <c r="L76" s="669"/>
      <c r="M76" s="669"/>
      <c r="N76" s="669"/>
      <c r="O76" s="669"/>
      <c r="P76" s="669"/>
      <c r="Q76" s="459">
        <f>'B-Agriculture&amp;Extension'!Q22</f>
        <v>1</v>
      </c>
      <c r="R76" s="459">
        <f>'B-Agriculture&amp;Extension'!R22</f>
        <v>0</v>
      </c>
      <c r="S76" s="461"/>
      <c r="T76" s="460">
        <f>'B-Agriculture&amp;Extension'!T22</f>
        <v>0</v>
      </c>
      <c r="U76" s="460"/>
      <c r="V76" s="460"/>
      <c r="W76" s="459">
        <f>'B-Agriculture&amp;Extension'!V22</f>
        <v>0</v>
      </c>
      <c r="X76" s="459">
        <f>'B-Agriculture&amp;Extension'!W22</f>
        <v>0</v>
      </c>
      <c r="Y76" s="1">
        <f>LOOKUP(A76,'B-Agriculture&amp;Extension'!$A$10:$A$44,'B-Agriculture&amp;Extension'!$Y$10:$Y$44)</f>
        <v>3</v>
      </c>
    </row>
    <row r="77" spans="1:25" ht="13" hidden="1" customHeight="1" x14ac:dyDescent="0.15">
      <c r="A77" s="8"/>
      <c r="B77" s="4"/>
      <c r="C77" s="13"/>
      <c r="D77" s="13"/>
      <c r="E77" s="13"/>
      <c r="F77" s="13"/>
      <c r="G77" s="13"/>
      <c r="H77" s="4"/>
      <c r="I77" s="452"/>
      <c r="J77" s="453"/>
      <c r="K77" s="453"/>
      <c r="L77" s="453"/>
      <c r="M77" s="453"/>
      <c r="N77" s="453"/>
      <c r="O77" s="453"/>
      <c r="P77" s="453"/>
      <c r="Q77" s="459">
        <f>'B-Agriculture&amp;Extension'!Q23</f>
        <v>0</v>
      </c>
      <c r="R77" s="459">
        <f>'B-Agriculture&amp;Extension'!R23</f>
        <v>0</v>
      </c>
      <c r="S77" s="461"/>
      <c r="T77" s="460">
        <f>'B-Agriculture&amp;Extension'!T23</f>
        <v>0</v>
      </c>
      <c r="U77" s="460"/>
      <c r="V77" s="460"/>
      <c r="W77" s="459">
        <f>'B-Agriculture&amp;Extension'!V23</f>
        <v>0</v>
      </c>
      <c r="X77" s="459">
        <f>'B-Agriculture&amp;Extension'!W23</f>
        <v>0</v>
      </c>
      <c r="Y77" s="1"/>
    </row>
    <row r="78" spans="1:25" ht="13" customHeight="1" x14ac:dyDescent="0.15">
      <c r="A78" s="8" t="s">
        <v>271</v>
      </c>
      <c r="B78" s="4" t="s">
        <v>195</v>
      </c>
      <c r="C78" s="13" t="s">
        <v>160</v>
      </c>
      <c r="D78" s="13" t="s">
        <v>160</v>
      </c>
      <c r="E78" s="13" t="s">
        <v>160</v>
      </c>
      <c r="F78" s="13" t="s">
        <v>160</v>
      </c>
      <c r="G78" s="13" t="s">
        <v>160</v>
      </c>
      <c r="H78" s="4"/>
      <c r="I78" s="668" t="s">
        <v>272</v>
      </c>
      <c r="J78" s="669"/>
      <c r="K78" s="669"/>
      <c r="L78" s="669"/>
      <c r="M78" s="669"/>
      <c r="N78" s="669"/>
      <c r="O78" s="669"/>
      <c r="P78" s="669"/>
      <c r="Q78" s="459">
        <f>'B-Agriculture&amp;Extension'!Q24</f>
        <v>1</v>
      </c>
      <c r="R78" s="459">
        <f>'B-Agriculture&amp;Extension'!R24</f>
        <v>0</v>
      </c>
      <c r="S78" s="461"/>
      <c r="T78" s="460">
        <f>'B-Agriculture&amp;Extension'!T24</f>
        <v>0</v>
      </c>
      <c r="U78" s="460"/>
      <c r="V78" s="460"/>
      <c r="W78" s="459">
        <f>'B-Agriculture&amp;Extension'!V24</f>
        <v>0</v>
      </c>
      <c r="X78" s="459">
        <f>'B-Agriculture&amp;Extension'!W24</f>
        <v>0</v>
      </c>
      <c r="Y78" s="1">
        <f>LOOKUP(A78,'B-Agriculture&amp;Extension'!$A$10:$A$44,'B-Agriculture&amp;Extension'!$Y$10:$Y$44)</f>
        <v>3</v>
      </c>
    </row>
    <row r="79" spans="1:25" ht="13" customHeight="1" x14ac:dyDescent="0.15">
      <c r="A79" s="8" t="s">
        <v>273</v>
      </c>
      <c r="B79" s="4" t="s">
        <v>90</v>
      </c>
      <c r="C79" s="13"/>
      <c r="D79" s="13"/>
      <c r="E79" s="13"/>
      <c r="F79" s="13"/>
      <c r="G79" s="13"/>
      <c r="H79" s="13" t="s">
        <v>160</v>
      </c>
      <c r="I79" s="668" t="s">
        <v>274</v>
      </c>
      <c r="J79" s="669"/>
      <c r="K79" s="669"/>
      <c r="L79" s="669"/>
      <c r="M79" s="669"/>
      <c r="N79" s="669"/>
      <c r="O79" s="669"/>
      <c r="P79" s="669"/>
      <c r="Q79" s="459">
        <f>'B-Agriculture&amp;Extension'!Q25</f>
        <v>1</v>
      </c>
      <c r="R79" s="459">
        <f>'B-Agriculture&amp;Extension'!R25</f>
        <v>0</v>
      </c>
      <c r="S79" s="461"/>
      <c r="T79" s="460">
        <f>'B-Agriculture&amp;Extension'!T25</f>
        <v>0</v>
      </c>
      <c r="U79" s="460"/>
      <c r="V79" s="460"/>
      <c r="W79" s="459">
        <f>'B-Agriculture&amp;Extension'!V25</f>
        <v>0</v>
      </c>
      <c r="X79" s="459">
        <f>'B-Agriculture&amp;Extension'!W25</f>
        <v>0</v>
      </c>
      <c r="Y79" s="1">
        <f>LOOKUP(A79,'B-Agriculture&amp;Extension'!$A$10:$A$44,'B-Agriculture&amp;Extension'!$Y$10:$Y$44)</f>
        <v>3</v>
      </c>
    </row>
    <row r="80" spans="1:25" ht="13" customHeight="1" x14ac:dyDescent="0.15">
      <c r="A80" s="8" t="s">
        <v>275</v>
      </c>
      <c r="B80" s="4" t="s">
        <v>195</v>
      </c>
      <c r="C80" s="13"/>
      <c r="D80" s="13"/>
      <c r="E80" s="13"/>
      <c r="F80" s="13"/>
      <c r="G80" s="13" t="s">
        <v>160</v>
      </c>
      <c r="H80" s="13"/>
      <c r="I80" s="668" t="s">
        <v>276</v>
      </c>
      <c r="J80" s="669"/>
      <c r="K80" s="669"/>
      <c r="L80" s="669"/>
      <c r="M80" s="669"/>
      <c r="N80" s="669"/>
      <c r="O80" s="669"/>
      <c r="P80" s="669"/>
      <c r="Q80" s="459">
        <f>'B-Agriculture&amp;Extension'!Q26</f>
        <v>1</v>
      </c>
      <c r="R80" s="459">
        <f>'B-Agriculture&amp;Extension'!R26</f>
        <v>0</v>
      </c>
      <c r="S80" s="461"/>
      <c r="T80" s="460">
        <f>'B-Agriculture&amp;Extension'!T26</f>
        <v>0</v>
      </c>
      <c r="U80" s="460"/>
      <c r="V80" s="460"/>
      <c r="W80" s="459">
        <f>'B-Agriculture&amp;Extension'!V26</f>
        <v>0</v>
      </c>
      <c r="X80" s="459">
        <f>'B-Agriculture&amp;Extension'!W26</f>
        <v>0</v>
      </c>
      <c r="Y80" s="1">
        <f>LOOKUP(A80,'B-Agriculture&amp;Extension'!$A$10:$A$44,'B-Agriculture&amp;Extension'!$Y$10:$Y$44)</f>
        <v>3</v>
      </c>
    </row>
    <row r="81" spans="1:25" ht="13" hidden="1" customHeight="1" x14ac:dyDescent="0.15">
      <c r="A81" s="8"/>
      <c r="B81" s="4"/>
      <c r="C81" s="13"/>
      <c r="D81" s="13"/>
      <c r="E81" s="13"/>
      <c r="F81" s="13"/>
      <c r="G81" s="13"/>
      <c r="H81" s="13"/>
      <c r="I81" s="452"/>
      <c r="J81" s="453"/>
      <c r="K81" s="453"/>
      <c r="L81" s="453"/>
      <c r="M81" s="453"/>
      <c r="N81" s="453"/>
      <c r="O81" s="453"/>
      <c r="P81" s="453"/>
      <c r="Q81" s="459">
        <f>'B-Agriculture&amp;Extension'!Q27</f>
        <v>0</v>
      </c>
      <c r="R81" s="459">
        <f>'B-Agriculture&amp;Extension'!R27</f>
        <v>0</v>
      </c>
      <c r="S81" s="461"/>
      <c r="T81" s="460">
        <f>'B-Agriculture&amp;Extension'!T27</f>
        <v>0</v>
      </c>
      <c r="U81" s="460"/>
      <c r="V81" s="460"/>
      <c r="W81" s="459">
        <f>'B-Agriculture&amp;Extension'!V27</f>
        <v>0</v>
      </c>
      <c r="X81" s="459">
        <f>'B-Agriculture&amp;Extension'!W27</f>
        <v>0</v>
      </c>
      <c r="Y81" s="1"/>
    </row>
    <row r="82" spans="1:25" ht="13" customHeight="1" x14ac:dyDescent="0.15">
      <c r="A82" s="1" t="s">
        <v>277</v>
      </c>
      <c r="B82" s="4" t="s">
        <v>195</v>
      </c>
      <c r="C82" s="4"/>
      <c r="D82" s="13"/>
      <c r="E82" s="4"/>
      <c r="F82" s="4"/>
      <c r="G82" s="13" t="s">
        <v>160</v>
      </c>
      <c r="H82" s="13" t="s">
        <v>160</v>
      </c>
      <c r="I82" s="668" t="s">
        <v>278</v>
      </c>
      <c r="J82" s="669"/>
      <c r="K82" s="669"/>
      <c r="L82" s="669"/>
      <c r="M82" s="669"/>
      <c r="N82" s="669"/>
      <c r="O82" s="669"/>
      <c r="P82" s="669"/>
      <c r="Q82" s="459">
        <f>'B-Agriculture&amp;Extension'!Q28</f>
        <v>1</v>
      </c>
      <c r="R82" s="459">
        <f>'B-Agriculture&amp;Extension'!R28</f>
        <v>0</v>
      </c>
      <c r="S82" s="461"/>
      <c r="T82" s="460">
        <f>'B-Agriculture&amp;Extension'!T28</f>
        <v>0</v>
      </c>
      <c r="U82" s="460"/>
      <c r="V82" s="460"/>
      <c r="W82" s="459">
        <f>'B-Agriculture&amp;Extension'!V28</f>
        <v>0</v>
      </c>
      <c r="X82" s="459">
        <f>'B-Agriculture&amp;Extension'!W28</f>
        <v>0</v>
      </c>
      <c r="Y82" s="1">
        <f>LOOKUP(A82,'B-Agriculture&amp;Extension'!$A$10:$A$44,'B-Agriculture&amp;Extension'!$Y$10:$Y$44)</f>
        <v>3</v>
      </c>
    </row>
    <row r="83" spans="1:25" ht="13" customHeight="1" x14ac:dyDescent="0.15">
      <c r="A83" s="1" t="s">
        <v>279</v>
      </c>
      <c r="B83" s="4" t="s">
        <v>195</v>
      </c>
      <c r="C83" s="4"/>
      <c r="D83" s="13"/>
      <c r="E83" s="4"/>
      <c r="F83" s="4"/>
      <c r="G83" s="13" t="s">
        <v>160</v>
      </c>
      <c r="H83" s="13" t="s">
        <v>160</v>
      </c>
      <c r="I83" s="668" t="s">
        <v>280</v>
      </c>
      <c r="J83" s="669"/>
      <c r="K83" s="669"/>
      <c r="L83" s="669"/>
      <c r="M83" s="669"/>
      <c r="N83" s="669"/>
      <c r="O83" s="669"/>
      <c r="P83" s="669"/>
      <c r="Q83" s="459">
        <f>'B-Agriculture&amp;Extension'!Q29</f>
        <v>1</v>
      </c>
      <c r="R83" s="459">
        <f>'B-Agriculture&amp;Extension'!R29</f>
        <v>0</v>
      </c>
      <c r="S83" s="461"/>
      <c r="T83" s="460">
        <f>'B-Agriculture&amp;Extension'!T29</f>
        <v>0</v>
      </c>
      <c r="U83" s="460"/>
      <c r="V83" s="460"/>
      <c r="W83" s="459">
        <f>'B-Agriculture&amp;Extension'!V29</f>
        <v>0</v>
      </c>
      <c r="X83" s="459">
        <f>'B-Agriculture&amp;Extension'!W29</f>
        <v>0</v>
      </c>
      <c r="Y83" s="1">
        <f>LOOKUP(A83,'B-Agriculture&amp;Extension'!$A$10:$A$44,'B-Agriculture&amp;Extension'!$Y$10:$Y$44)</f>
        <v>3</v>
      </c>
    </row>
    <row r="84" spans="1:25" ht="13" hidden="1" customHeight="1" x14ac:dyDescent="0.15">
      <c r="A84" s="1"/>
      <c r="B84" s="12"/>
      <c r="C84" s="4"/>
      <c r="D84" s="13"/>
      <c r="E84" s="4"/>
      <c r="F84" s="4"/>
      <c r="G84" s="13"/>
      <c r="H84" s="13"/>
      <c r="I84" s="452"/>
      <c r="J84" s="453"/>
      <c r="K84" s="453"/>
      <c r="L84" s="453"/>
      <c r="M84" s="453"/>
      <c r="N84" s="453"/>
      <c r="O84" s="453"/>
      <c r="P84" s="453"/>
      <c r="Q84" s="459">
        <v>0</v>
      </c>
      <c r="R84" s="459">
        <v>0</v>
      </c>
      <c r="S84" s="460"/>
      <c r="T84" s="460">
        <v>0</v>
      </c>
      <c r="U84" s="460"/>
      <c r="V84" s="460"/>
      <c r="W84" s="459">
        <f>'B-Agriculture&amp;Extension'!V30</f>
        <v>0</v>
      </c>
      <c r="X84" s="459">
        <f>'B-Agriculture&amp;Extension'!W30</f>
        <v>0</v>
      </c>
      <c r="Y84" s="1"/>
    </row>
    <row r="85" spans="1:25" ht="13" customHeight="1" x14ac:dyDescent="0.15">
      <c r="A85" s="1" t="s">
        <v>281</v>
      </c>
      <c r="B85" s="12" t="s">
        <v>85</v>
      </c>
      <c r="C85" s="13" t="s">
        <v>160</v>
      </c>
      <c r="D85" s="13"/>
      <c r="E85" s="4"/>
      <c r="F85" s="4"/>
      <c r="G85" s="4"/>
      <c r="H85" s="13"/>
      <c r="I85" s="668" t="s">
        <v>282</v>
      </c>
      <c r="J85" s="650"/>
      <c r="K85" s="650"/>
      <c r="L85" s="650"/>
      <c r="M85" s="650"/>
      <c r="N85" s="650"/>
      <c r="O85" s="650"/>
      <c r="P85" s="650"/>
      <c r="Q85" s="455">
        <f>'C-Building&amp;Development'!Q10</f>
        <v>5</v>
      </c>
      <c r="R85" s="455">
        <f>'C-Building&amp;Development'!R10</f>
        <v>0</v>
      </c>
      <c r="S85" s="461"/>
      <c r="T85" s="456">
        <f>'C-Building&amp;Development'!T10</f>
        <v>0</v>
      </c>
      <c r="U85" s="456"/>
      <c r="V85" s="456"/>
      <c r="W85" s="459">
        <f>'C-Building&amp;Development'!V10</f>
        <v>0</v>
      </c>
      <c r="X85" s="459">
        <f>'C-Building&amp;Development'!W10</f>
        <v>0</v>
      </c>
      <c r="Y85" s="1">
        <f>LOOKUP(A85,'C-Building&amp;Development'!$A$10:$A$47,'C-Building&amp;Development'!$Y$10:$Y$47)</f>
        <v>4</v>
      </c>
    </row>
    <row r="86" spans="1:25" ht="13" customHeight="1" x14ac:dyDescent="0.15">
      <c r="A86" s="1" t="s">
        <v>283</v>
      </c>
      <c r="B86" s="12" t="s">
        <v>85</v>
      </c>
      <c r="C86" s="13" t="s">
        <v>160</v>
      </c>
      <c r="D86" s="13"/>
      <c r="E86" s="4"/>
      <c r="F86" s="4"/>
      <c r="G86" s="4"/>
      <c r="H86" s="13"/>
      <c r="I86" s="668" t="s">
        <v>284</v>
      </c>
      <c r="J86" s="669"/>
      <c r="K86" s="669"/>
      <c r="L86" s="669"/>
      <c r="M86" s="669"/>
      <c r="N86" s="669"/>
      <c r="O86" s="669"/>
      <c r="P86" s="670"/>
      <c r="Q86" s="455">
        <f>'C-Building&amp;Development'!Q11</f>
        <v>5</v>
      </c>
      <c r="R86" s="455">
        <f>'C-Building&amp;Development'!R11</f>
        <v>0</v>
      </c>
      <c r="S86" s="461"/>
      <c r="T86" s="456">
        <f>'C-Building&amp;Development'!T11</f>
        <v>0</v>
      </c>
      <c r="U86" s="456"/>
      <c r="V86" s="456"/>
      <c r="W86" s="459">
        <f>'C-Building&amp;Development'!V11</f>
        <v>0</v>
      </c>
      <c r="X86" s="459">
        <f>'C-Building&amp;Development'!W11</f>
        <v>0</v>
      </c>
      <c r="Y86" s="1">
        <f>LOOKUP(A86,'C-Building&amp;Development'!$A$10:$A$47,'C-Building&amp;Development'!$Y$10:$Y$47)</f>
        <v>4</v>
      </c>
    </row>
    <row r="87" spans="1:25" ht="13" customHeight="1" x14ac:dyDescent="0.15">
      <c r="A87" s="8" t="s">
        <v>285</v>
      </c>
      <c r="B87" s="12" t="s">
        <v>85</v>
      </c>
      <c r="C87" s="13" t="s">
        <v>160</v>
      </c>
      <c r="D87" s="13"/>
      <c r="E87" s="4"/>
      <c r="F87" s="4"/>
      <c r="G87" s="4"/>
      <c r="H87" s="13"/>
      <c r="I87" s="683" t="s">
        <v>286</v>
      </c>
      <c r="J87" s="684"/>
      <c r="K87" s="684"/>
      <c r="L87" s="684"/>
      <c r="M87" s="684"/>
      <c r="N87" s="684"/>
      <c r="O87" s="684"/>
      <c r="P87" s="685"/>
      <c r="Q87" s="455">
        <f>'C-Building&amp;Development'!Q12</f>
        <v>2</v>
      </c>
      <c r="R87" s="455">
        <f>'C-Building&amp;Development'!R12</f>
        <v>0</v>
      </c>
      <c r="S87" s="461"/>
      <c r="T87" s="456">
        <f>'C-Building&amp;Development'!T12</f>
        <v>0</v>
      </c>
      <c r="U87" s="456"/>
      <c r="V87" s="456"/>
      <c r="W87" s="459">
        <f>'C-Building&amp;Development'!V12</f>
        <v>0</v>
      </c>
      <c r="X87" s="459">
        <f>'C-Building&amp;Development'!W12</f>
        <v>0</v>
      </c>
      <c r="Y87" s="1"/>
    </row>
    <row r="88" spans="1:25" ht="1" customHeight="1" x14ac:dyDescent="0.15">
      <c r="A88" s="1"/>
      <c r="B88" s="12"/>
      <c r="C88" s="13"/>
      <c r="D88" s="13"/>
      <c r="E88" s="4"/>
      <c r="F88" s="4"/>
      <c r="G88" s="4"/>
      <c r="H88" s="13"/>
      <c r="I88" s="452"/>
      <c r="J88" s="453"/>
      <c r="K88" s="453"/>
      <c r="L88" s="453"/>
      <c r="M88" s="453"/>
      <c r="N88" s="453"/>
      <c r="O88" s="453"/>
      <c r="P88" s="453"/>
      <c r="Q88" s="455">
        <f>'C-Building&amp;Development'!Q13</f>
        <v>0</v>
      </c>
      <c r="R88" s="455">
        <f>'C-Building&amp;Development'!R13</f>
        <v>0</v>
      </c>
      <c r="S88" s="461"/>
      <c r="T88" s="456">
        <f>'C-Building&amp;Development'!T13</f>
        <v>0</v>
      </c>
      <c r="U88" s="456"/>
      <c r="V88" s="456"/>
      <c r="W88" s="459">
        <f>'C-Building&amp;Development'!V13</f>
        <v>0</v>
      </c>
      <c r="X88" s="459">
        <f>'C-Building&amp;Development'!W13</f>
        <v>0</v>
      </c>
      <c r="Y88" s="1"/>
    </row>
    <row r="89" spans="1:25" ht="27" customHeight="1" x14ac:dyDescent="0.15">
      <c r="A89" s="1" t="s">
        <v>287</v>
      </c>
      <c r="B89" s="4" t="s">
        <v>85</v>
      </c>
      <c r="C89" s="13" t="s">
        <v>160</v>
      </c>
      <c r="D89" s="13"/>
      <c r="E89" s="13" t="s">
        <v>160</v>
      </c>
      <c r="F89" s="13"/>
      <c r="G89" s="4"/>
      <c r="H89" s="13"/>
      <c r="I89" s="668" t="s">
        <v>288</v>
      </c>
      <c r="J89" s="669"/>
      <c r="K89" s="669"/>
      <c r="L89" s="669"/>
      <c r="M89" s="669"/>
      <c r="N89" s="669"/>
      <c r="O89" s="669"/>
      <c r="P89" s="669"/>
      <c r="Q89" s="455">
        <f>'C-Building&amp;Development'!Q14</f>
        <v>2</v>
      </c>
      <c r="R89" s="455">
        <f>'C-Building&amp;Development'!R14</f>
        <v>0</v>
      </c>
      <c r="S89" s="461"/>
      <c r="T89" s="456">
        <f>'C-Building&amp;Development'!T14</f>
        <v>0</v>
      </c>
      <c r="U89" s="456"/>
      <c r="V89" s="456"/>
      <c r="W89" s="459">
        <f>'C-Building&amp;Development'!V14</f>
        <v>0</v>
      </c>
      <c r="X89" s="459">
        <f>'C-Building&amp;Development'!W14</f>
        <v>0</v>
      </c>
      <c r="Y89" s="1">
        <f>LOOKUP(A89,'C-Building&amp;Development'!$A$10:$A$47,'C-Building&amp;Development'!$Y$10:$Y$47)</f>
        <v>4</v>
      </c>
    </row>
    <row r="90" spans="1:25" ht="13" customHeight="1" x14ac:dyDescent="0.15">
      <c r="A90" s="1" t="s">
        <v>289</v>
      </c>
      <c r="B90" s="4" t="s">
        <v>85</v>
      </c>
      <c r="C90" s="13"/>
      <c r="D90" s="13"/>
      <c r="E90" s="13" t="s">
        <v>160</v>
      </c>
      <c r="F90" s="13"/>
      <c r="G90" s="4"/>
      <c r="H90" s="13"/>
      <c r="I90" s="668" t="s">
        <v>290</v>
      </c>
      <c r="J90" s="669"/>
      <c r="K90" s="669"/>
      <c r="L90" s="669"/>
      <c r="M90" s="669"/>
      <c r="N90" s="669"/>
      <c r="O90" s="669"/>
      <c r="P90" s="669"/>
      <c r="Q90" s="455">
        <f>'C-Building&amp;Development'!Q15</f>
        <v>4</v>
      </c>
      <c r="R90" s="455">
        <f>'C-Building&amp;Development'!R15</f>
        <v>0</v>
      </c>
      <c r="S90" s="461"/>
      <c r="T90" s="456">
        <f>'C-Building&amp;Development'!T15</f>
        <v>0</v>
      </c>
      <c r="U90" s="456"/>
      <c r="V90" s="456"/>
      <c r="W90" s="459">
        <f>'C-Building&amp;Development'!V15</f>
        <v>0</v>
      </c>
      <c r="X90" s="459">
        <f>'C-Building&amp;Development'!W15</f>
        <v>0</v>
      </c>
      <c r="Y90" s="1">
        <f>LOOKUP(A90,'C-Building&amp;Development'!$A$10:$A$47,'C-Building&amp;Development'!$Y$10:$Y$47)</f>
        <v>4</v>
      </c>
    </row>
    <row r="91" spans="1:25" ht="13" customHeight="1" x14ac:dyDescent="0.15">
      <c r="A91" s="1" t="s">
        <v>291</v>
      </c>
      <c r="B91" s="4" t="s">
        <v>85</v>
      </c>
      <c r="C91" s="13"/>
      <c r="D91" s="13" t="s">
        <v>160</v>
      </c>
      <c r="E91" s="13" t="s">
        <v>160</v>
      </c>
      <c r="F91" s="13"/>
      <c r="G91" s="4"/>
      <c r="H91" s="13"/>
      <c r="I91" s="668" t="s">
        <v>292</v>
      </c>
      <c r="J91" s="669"/>
      <c r="K91" s="669"/>
      <c r="L91" s="669"/>
      <c r="M91" s="669"/>
      <c r="N91" s="669"/>
      <c r="O91" s="669"/>
      <c r="P91" s="669"/>
      <c r="Q91" s="455">
        <f>'C-Building&amp;Development'!Q16</f>
        <v>4</v>
      </c>
      <c r="R91" s="455">
        <f>'C-Building&amp;Development'!R16</f>
        <v>0</v>
      </c>
      <c r="S91" s="461"/>
      <c r="T91" s="456">
        <f>'C-Building&amp;Development'!T16</f>
        <v>0</v>
      </c>
      <c r="U91" s="456"/>
      <c r="V91" s="456"/>
      <c r="W91" s="459">
        <f>'C-Building&amp;Development'!V16</f>
        <v>0</v>
      </c>
      <c r="X91" s="459">
        <f>'C-Building&amp;Development'!W16</f>
        <v>0</v>
      </c>
      <c r="Y91" s="1">
        <f>LOOKUP(A91,'C-Building&amp;Development'!$A$10:$A$47,'C-Building&amp;Development'!$Y$10:$Y$47)</f>
        <v>4</v>
      </c>
    </row>
    <row r="92" spans="1:25" ht="13" customHeight="1" x14ac:dyDescent="0.15">
      <c r="A92" s="1" t="s">
        <v>293</v>
      </c>
      <c r="B92" s="4" t="s">
        <v>85</v>
      </c>
      <c r="C92" s="4"/>
      <c r="D92" s="13" t="s">
        <v>160</v>
      </c>
      <c r="E92" s="4"/>
      <c r="F92" s="4"/>
      <c r="G92" s="13"/>
      <c r="H92" s="4"/>
      <c r="I92" s="668" t="s">
        <v>294</v>
      </c>
      <c r="J92" s="669"/>
      <c r="K92" s="669"/>
      <c r="L92" s="669"/>
      <c r="M92" s="669"/>
      <c r="N92" s="669"/>
      <c r="O92" s="669"/>
      <c r="P92" s="669"/>
      <c r="Q92" s="455">
        <f>'C-Building&amp;Development'!Q17</f>
        <v>4</v>
      </c>
      <c r="R92" s="455">
        <f>'C-Building&amp;Development'!R17</f>
        <v>0</v>
      </c>
      <c r="S92" s="461"/>
      <c r="T92" s="456">
        <f>'C-Building&amp;Development'!T17</f>
        <v>0</v>
      </c>
      <c r="U92" s="456"/>
      <c r="V92" s="456"/>
      <c r="W92" s="459">
        <f>'C-Building&amp;Development'!V17</f>
        <v>0</v>
      </c>
      <c r="X92" s="459">
        <f>'C-Building&amp;Development'!W17</f>
        <v>0</v>
      </c>
      <c r="Y92" s="1">
        <f>LOOKUP(A92,'C-Building&amp;Development'!$A$10:$A$47,'C-Building&amp;Development'!$Y$10:$Y$47)</f>
        <v>4</v>
      </c>
    </row>
    <row r="93" spans="1:25" ht="13" hidden="1" customHeight="1" x14ac:dyDescent="0.15">
      <c r="A93" s="1"/>
      <c r="B93" s="4"/>
      <c r="C93" s="4"/>
      <c r="D93" s="13"/>
      <c r="E93" s="4"/>
      <c r="F93" s="4"/>
      <c r="G93" s="13"/>
      <c r="H93" s="4"/>
      <c r="I93" s="452"/>
      <c r="J93" s="453"/>
      <c r="K93" s="453"/>
      <c r="L93" s="453"/>
      <c r="M93" s="453"/>
      <c r="N93" s="453"/>
      <c r="O93" s="453"/>
      <c r="P93" s="453"/>
      <c r="Q93" s="455">
        <f>'C-Building&amp;Development'!Q18</f>
        <v>0</v>
      </c>
      <c r="R93" s="455">
        <f>'C-Building&amp;Development'!R18</f>
        <v>0</v>
      </c>
      <c r="S93" s="461"/>
      <c r="T93" s="456">
        <f>'C-Building&amp;Development'!T18</f>
        <v>0</v>
      </c>
      <c r="U93" s="456"/>
      <c r="V93" s="456"/>
      <c r="W93" s="459">
        <f>'C-Building&amp;Development'!V18</f>
        <v>0</v>
      </c>
      <c r="X93" s="459">
        <f>'C-Building&amp;Development'!W18</f>
        <v>0</v>
      </c>
      <c r="Y93" s="1"/>
    </row>
    <row r="94" spans="1:25" ht="13" customHeight="1" x14ac:dyDescent="0.15">
      <c r="A94" s="1" t="s">
        <v>295</v>
      </c>
      <c r="B94" s="4" t="s">
        <v>195</v>
      </c>
      <c r="C94" s="13"/>
      <c r="D94" s="13"/>
      <c r="E94" s="13" t="s">
        <v>160</v>
      </c>
      <c r="F94" s="13"/>
      <c r="G94" s="13"/>
      <c r="H94" s="13"/>
      <c r="I94" s="668" t="s">
        <v>296</v>
      </c>
      <c r="J94" s="669"/>
      <c r="K94" s="669"/>
      <c r="L94" s="669"/>
      <c r="M94" s="669"/>
      <c r="N94" s="669"/>
      <c r="O94" s="669"/>
      <c r="P94" s="669"/>
      <c r="Q94" s="455">
        <f>'C-Building&amp;Development'!Q19</f>
        <v>5</v>
      </c>
      <c r="R94" s="455">
        <f>'C-Building&amp;Development'!R19</f>
        <v>0</v>
      </c>
      <c r="S94" s="461"/>
      <c r="T94" s="456">
        <f>'C-Building&amp;Development'!T19</f>
        <v>0</v>
      </c>
      <c r="U94" s="456"/>
      <c r="V94" s="456"/>
      <c r="W94" s="459">
        <f>'C-Building&amp;Development'!V19</f>
        <v>0</v>
      </c>
      <c r="X94" s="459">
        <f>'C-Building&amp;Development'!W19</f>
        <v>0</v>
      </c>
      <c r="Y94" s="1">
        <f>LOOKUP(A94,'C-Building&amp;Development'!$A$10:$A$47,'C-Building&amp;Development'!$Y$10:$Y$47)</f>
        <v>4</v>
      </c>
    </row>
    <row r="95" spans="1:25" ht="13" customHeight="1" x14ac:dyDescent="0.15">
      <c r="A95" s="1" t="s">
        <v>297</v>
      </c>
      <c r="B95" s="4" t="s">
        <v>90</v>
      </c>
      <c r="C95" s="4"/>
      <c r="D95" s="13"/>
      <c r="E95" s="13" t="s">
        <v>160</v>
      </c>
      <c r="F95" s="4"/>
      <c r="G95" s="4"/>
      <c r="H95" s="13" t="s">
        <v>160</v>
      </c>
      <c r="I95" s="669" t="s">
        <v>298</v>
      </c>
      <c r="J95" s="669"/>
      <c r="K95" s="669"/>
      <c r="L95" s="669"/>
      <c r="M95" s="669"/>
      <c r="N95" s="669"/>
      <c r="O95" s="669"/>
      <c r="P95" s="670"/>
      <c r="Q95" s="455">
        <f>'C-Building&amp;Development'!Q20</f>
        <v>10</v>
      </c>
      <c r="R95" s="455">
        <f>'C-Building&amp;Development'!R20</f>
        <v>0</v>
      </c>
      <c r="S95" s="461"/>
      <c r="T95" s="456">
        <f>'C-Building&amp;Development'!T20</f>
        <v>0</v>
      </c>
      <c r="U95" s="456"/>
      <c r="V95" s="456"/>
      <c r="W95" s="459">
        <f>'C-Building&amp;Development'!V20</f>
        <v>0</v>
      </c>
      <c r="X95" s="459">
        <f>'C-Building&amp;Development'!W20</f>
        <v>0</v>
      </c>
      <c r="Y95" s="1">
        <f>LOOKUP(A95,'C-Building&amp;Development'!$A$10:$A$47,'C-Building&amp;Development'!$Y$10:$Y$47)</f>
        <v>4</v>
      </c>
    </row>
    <row r="96" spans="1:25" ht="13" customHeight="1" x14ac:dyDescent="0.15">
      <c r="A96" s="1" t="s">
        <v>299</v>
      </c>
      <c r="B96" s="4" t="s">
        <v>90</v>
      </c>
      <c r="C96" s="4"/>
      <c r="D96" s="13"/>
      <c r="E96" s="4"/>
      <c r="F96" s="4"/>
      <c r="G96" s="13"/>
      <c r="H96" s="13" t="s">
        <v>160</v>
      </c>
      <c r="I96" s="669" t="s">
        <v>300</v>
      </c>
      <c r="J96" s="669"/>
      <c r="K96" s="669"/>
      <c r="L96" s="669"/>
      <c r="M96" s="669"/>
      <c r="N96" s="669"/>
      <c r="O96" s="669"/>
      <c r="P96" s="670"/>
      <c r="Q96" s="455">
        <f>'C-Building&amp;Development'!Q21</f>
        <v>1</v>
      </c>
      <c r="R96" s="455">
        <f>'C-Building&amp;Development'!R21</f>
        <v>0</v>
      </c>
      <c r="S96" s="461"/>
      <c r="T96" s="456">
        <f>'C-Building&amp;Development'!T21</f>
        <v>0</v>
      </c>
      <c r="U96" s="456"/>
      <c r="V96" s="456"/>
      <c r="W96" s="459">
        <f>'C-Building&amp;Development'!V21</f>
        <v>0</v>
      </c>
      <c r="X96" s="459">
        <f>'C-Building&amp;Development'!W21</f>
        <v>0</v>
      </c>
      <c r="Y96" s="1">
        <f>LOOKUP(A96,'C-Building&amp;Development'!$A$10:$A$47,'C-Building&amp;Development'!$Y$10:$Y$47)</f>
        <v>4</v>
      </c>
    </row>
    <row r="97" spans="1:25" ht="13" customHeight="1" x14ac:dyDescent="0.15">
      <c r="A97" s="1" t="s">
        <v>301</v>
      </c>
      <c r="B97" s="4" t="s">
        <v>90</v>
      </c>
      <c r="C97" s="4"/>
      <c r="D97" s="13"/>
      <c r="E97" s="4"/>
      <c r="F97" s="4"/>
      <c r="G97" s="4"/>
      <c r="H97" s="13" t="s">
        <v>160</v>
      </c>
      <c r="I97" s="669" t="s">
        <v>302</v>
      </c>
      <c r="J97" s="669"/>
      <c r="K97" s="669"/>
      <c r="L97" s="669"/>
      <c r="M97" s="669"/>
      <c r="N97" s="669"/>
      <c r="O97" s="669"/>
      <c r="P97" s="670"/>
      <c r="Q97" s="455">
        <f>'C-Building&amp;Development'!Q22</f>
        <v>1</v>
      </c>
      <c r="R97" s="455">
        <f>'C-Building&amp;Development'!R22</f>
        <v>0</v>
      </c>
      <c r="S97" s="461"/>
      <c r="T97" s="456">
        <f>'C-Building&amp;Development'!T22</f>
        <v>0</v>
      </c>
      <c r="U97" s="456"/>
      <c r="V97" s="456"/>
      <c r="W97" s="459">
        <f>'C-Building&amp;Development'!V22</f>
        <v>0</v>
      </c>
      <c r="X97" s="459">
        <f>'C-Building&amp;Development'!W22</f>
        <v>0</v>
      </c>
      <c r="Y97" s="1">
        <f>LOOKUP(A97,'C-Building&amp;Development'!$A$10:$A$47,'C-Building&amp;Development'!$Y$10:$Y$47)</f>
        <v>4</v>
      </c>
    </row>
    <row r="98" spans="1:25" ht="13" hidden="1" customHeight="1" x14ac:dyDescent="0.15">
      <c r="A98" s="1"/>
      <c r="B98" s="4"/>
      <c r="C98" s="4"/>
      <c r="D98" s="13"/>
      <c r="E98" s="4"/>
      <c r="F98" s="4"/>
      <c r="G98" s="4"/>
      <c r="H98" s="13"/>
      <c r="I98" s="453"/>
      <c r="J98" s="453"/>
      <c r="K98" s="453"/>
      <c r="L98" s="453"/>
      <c r="M98" s="453"/>
      <c r="N98" s="453"/>
      <c r="O98" s="453"/>
      <c r="P98" s="546"/>
      <c r="Q98" s="455">
        <f>'C-Building&amp;Development'!Q23</f>
        <v>0</v>
      </c>
      <c r="R98" s="455">
        <f>'C-Building&amp;Development'!R23</f>
        <v>0</v>
      </c>
      <c r="S98" s="461"/>
      <c r="T98" s="456">
        <f>'C-Building&amp;Development'!T23</f>
        <v>0</v>
      </c>
      <c r="U98" s="456"/>
      <c r="V98" s="456"/>
      <c r="W98" s="459">
        <f>'C-Building&amp;Development'!V23</f>
        <v>0</v>
      </c>
      <c r="X98" s="459">
        <f>'C-Building&amp;Development'!W23</f>
        <v>0</v>
      </c>
      <c r="Y98" s="1"/>
    </row>
    <row r="99" spans="1:25" ht="26" customHeight="1" x14ac:dyDescent="0.15">
      <c r="A99" s="1" t="s">
        <v>303</v>
      </c>
      <c r="B99" s="4" t="s">
        <v>90</v>
      </c>
      <c r="C99" s="4"/>
      <c r="D99" s="13"/>
      <c r="E99" s="4"/>
      <c r="F99" s="4"/>
      <c r="G99" s="13" t="s">
        <v>160</v>
      </c>
      <c r="H99" s="13" t="s">
        <v>160</v>
      </c>
      <c r="I99" s="674" t="s">
        <v>304</v>
      </c>
      <c r="J99" s="675"/>
      <c r="K99" s="675"/>
      <c r="L99" s="675"/>
      <c r="M99" s="675"/>
      <c r="N99" s="675"/>
      <c r="O99" s="675"/>
      <c r="P99" s="676"/>
      <c r="Q99" s="455">
        <f>'C-Building&amp;Development'!Q24</f>
        <v>2</v>
      </c>
      <c r="R99" s="518">
        <v>2</v>
      </c>
      <c r="S99" s="461"/>
      <c r="T99" s="456">
        <f>'C-Building&amp;Development'!T24</f>
        <v>0</v>
      </c>
      <c r="U99" s="456"/>
      <c r="V99" s="456"/>
      <c r="W99" s="459">
        <f>'C-Building&amp;Development'!V24</f>
        <v>0</v>
      </c>
      <c r="X99" s="459">
        <f>'C-Building&amp;Development'!W24</f>
        <v>0</v>
      </c>
      <c r="Y99" s="1">
        <f>LOOKUP(A99,'C-Building&amp;Development'!$A$10:$A$47,'C-Building&amp;Development'!$Y$10:$Y$47)</f>
        <v>4</v>
      </c>
    </row>
    <row r="100" spans="1:25" ht="13" customHeight="1" x14ac:dyDescent="0.15">
      <c r="A100" s="1" t="s">
        <v>305</v>
      </c>
      <c r="B100" s="12" t="s">
        <v>85</v>
      </c>
      <c r="C100" s="13" t="s">
        <v>160</v>
      </c>
      <c r="D100" s="13" t="s">
        <v>160</v>
      </c>
      <c r="E100" s="13" t="s">
        <v>160</v>
      </c>
      <c r="F100" s="13" t="s">
        <v>160</v>
      </c>
      <c r="G100" s="4"/>
      <c r="H100" s="13"/>
      <c r="I100" s="662" t="s">
        <v>306</v>
      </c>
      <c r="J100" s="663"/>
      <c r="K100" s="663"/>
      <c r="L100" s="663"/>
      <c r="M100" s="663"/>
      <c r="N100" s="663"/>
      <c r="O100" s="663"/>
      <c r="P100" s="663"/>
      <c r="Q100" s="455">
        <f>'C-Building&amp;Development'!Q25</f>
        <v>5</v>
      </c>
      <c r="R100" s="455">
        <f>'C-Building&amp;Development'!R25</f>
        <v>0</v>
      </c>
      <c r="S100" s="461"/>
      <c r="T100" s="456">
        <f>'C-Building&amp;Development'!T25</f>
        <v>0</v>
      </c>
      <c r="U100" s="456"/>
      <c r="V100" s="456"/>
      <c r="W100" s="459">
        <f>'C-Building&amp;Development'!V25</f>
        <v>0</v>
      </c>
      <c r="X100" s="459">
        <f>'C-Building&amp;Development'!W25</f>
        <v>0</v>
      </c>
      <c r="Y100" s="1">
        <f>LOOKUP(A100,'C-Building&amp;Development'!$A$10:$A$47,'C-Building&amp;Development'!$Y$10:$Y$47)</f>
        <v>4</v>
      </c>
    </row>
    <row r="101" spans="1:25" ht="13" customHeight="1" x14ac:dyDescent="0.15">
      <c r="A101" s="8" t="s">
        <v>307</v>
      </c>
      <c r="B101" s="12" t="s">
        <v>85</v>
      </c>
      <c r="C101" s="13"/>
      <c r="D101" s="13"/>
      <c r="E101" s="4"/>
      <c r="F101" s="4"/>
      <c r="G101" s="4"/>
      <c r="H101" s="13" t="s">
        <v>160</v>
      </c>
      <c r="I101" s="662" t="s">
        <v>308</v>
      </c>
      <c r="J101" s="663"/>
      <c r="K101" s="663"/>
      <c r="L101" s="663"/>
      <c r="M101" s="663"/>
      <c r="N101" s="663"/>
      <c r="O101" s="663"/>
      <c r="P101" s="664"/>
      <c r="Q101" s="455">
        <f>'C-Building&amp;Development'!Q26</f>
        <v>1</v>
      </c>
      <c r="R101" s="455">
        <f>'C-Building&amp;Development'!R26</f>
        <v>0</v>
      </c>
      <c r="S101" s="461"/>
      <c r="T101" s="456">
        <f>'C-Building&amp;Development'!T26</f>
        <v>0</v>
      </c>
      <c r="U101" s="456"/>
      <c r="V101" s="456"/>
      <c r="W101" s="459">
        <f>'C-Building&amp;Development'!V26</f>
        <v>0</v>
      </c>
      <c r="X101" s="459">
        <f>'C-Building&amp;Development'!W26</f>
        <v>0</v>
      </c>
      <c r="Y101" s="1">
        <f>LOOKUP(A101,'C-Building&amp;Development'!$A$10:$A$47,'C-Building&amp;Development'!$Y$10:$Y$47)</f>
        <v>4</v>
      </c>
    </row>
    <row r="102" spans="1:25" ht="13" customHeight="1" x14ac:dyDescent="0.15">
      <c r="A102" s="8" t="s">
        <v>309</v>
      </c>
      <c r="B102" s="12" t="s">
        <v>85</v>
      </c>
      <c r="C102" s="13"/>
      <c r="D102" s="13"/>
      <c r="E102" s="4"/>
      <c r="F102" s="4"/>
      <c r="G102" s="4"/>
      <c r="H102" s="13" t="s">
        <v>160</v>
      </c>
      <c r="I102" s="662" t="s">
        <v>310</v>
      </c>
      <c r="J102" s="663"/>
      <c r="K102" s="663"/>
      <c r="L102" s="663"/>
      <c r="M102" s="663"/>
      <c r="N102" s="663"/>
      <c r="O102" s="663"/>
      <c r="P102" s="664"/>
      <c r="Q102" s="455">
        <f>'C-Building&amp;Development'!Q27</f>
        <v>2</v>
      </c>
      <c r="R102" s="455">
        <f>'C-Building&amp;Development'!R27</f>
        <v>0</v>
      </c>
      <c r="S102" s="461"/>
      <c r="T102" s="456">
        <f>'C-Building&amp;Development'!T27</f>
        <v>0</v>
      </c>
      <c r="U102" s="456"/>
      <c r="V102" s="456"/>
      <c r="W102" s="459">
        <f>'C-Building&amp;Development'!V27</f>
        <v>0</v>
      </c>
      <c r="X102" s="459">
        <f>'C-Building&amp;Development'!W27</f>
        <v>0</v>
      </c>
      <c r="Y102" s="1">
        <f>LOOKUP(A102,'C-Building&amp;Development'!$A$10:$A$47,'C-Building&amp;Development'!$Y$10:$Y$47)</f>
        <v>4</v>
      </c>
    </row>
    <row r="103" spans="1:25" ht="13" customHeight="1" x14ac:dyDescent="0.15">
      <c r="A103" s="8" t="s">
        <v>311</v>
      </c>
      <c r="B103" s="12" t="s">
        <v>85</v>
      </c>
      <c r="C103" s="13"/>
      <c r="D103" s="13"/>
      <c r="E103" s="4"/>
      <c r="F103" s="4"/>
      <c r="G103" s="4"/>
      <c r="H103" s="13" t="s">
        <v>160</v>
      </c>
      <c r="I103" s="674" t="s">
        <v>312</v>
      </c>
      <c r="J103" s="675"/>
      <c r="K103" s="675"/>
      <c r="L103" s="675"/>
      <c r="M103" s="675"/>
      <c r="N103" s="675"/>
      <c r="O103" s="675"/>
      <c r="P103" s="676"/>
      <c r="Q103" s="455">
        <f>'C-Building&amp;Development'!Q28</f>
        <v>1</v>
      </c>
      <c r="R103" s="518">
        <v>1</v>
      </c>
      <c r="S103" s="461"/>
      <c r="T103" s="456">
        <f>'C-Building&amp;Development'!T28</f>
        <v>0</v>
      </c>
      <c r="U103" s="456"/>
      <c r="V103" s="456"/>
      <c r="W103" s="459">
        <f>'C-Building&amp;Development'!V28</f>
        <v>0</v>
      </c>
      <c r="X103" s="459">
        <f>'C-Building&amp;Development'!W28</f>
        <v>0</v>
      </c>
      <c r="Y103" s="1">
        <f>LOOKUP(A103,'C-Building&amp;Development'!$A$10:$A$47,'C-Building&amp;Development'!$Y$10:$Y$47)</f>
        <v>4</v>
      </c>
    </row>
    <row r="104" spans="1:25" ht="13" customHeight="1" x14ac:dyDescent="0.15">
      <c r="A104" s="8" t="s">
        <v>313</v>
      </c>
      <c r="B104" s="4" t="s">
        <v>85</v>
      </c>
      <c r="C104" s="13"/>
      <c r="D104" s="13"/>
      <c r="E104" s="13" t="s">
        <v>160</v>
      </c>
      <c r="F104" s="13"/>
      <c r="G104" s="4"/>
      <c r="H104" s="13"/>
      <c r="I104" s="662" t="s">
        <v>314</v>
      </c>
      <c r="J104" s="663"/>
      <c r="K104" s="663"/>
      <c r="L104" s="663"/>
      <c r="M104" s="663"/>
      <c r="N104" s="663"/>
      <c r="O104" s="663"/>
      <c r="P104" s="663"/>
      <c r="Q104" s="455">
        <f>'C-Building&amp;Development'!Q29</f>
        <v>2</v>
      </c>
      <c r="R104" s="455">
        <f>'C-Building&amp;Development'!R29</f>
        <v>0</v>
      </c>
      <c r="S104" s="461"/>
      <c r="T104" s="456">
        <f>'C-Building&amp;Development'!T29</f>
        <v>0</v>
      </c>
      <c r="U104" s="456"/>
      <c r="V104" s="456"/>
      <c r="W104" s="459">
        <f>'C-Building&amp;Development'!V29</f>
        <v>0</v>
      </c>
      <c r="X104" s="459">
        <f>'C-Building&amp;Development'!W29</f>
        <v>0</v>
      </c>
      <c r="Y104" s="1">
        <f>LOOKUP(A104,'C-Building&amp;Development'!$A$10:$A$47,'C-Building&amp;Development'!$Y$10:$Y$47)</f>
        <v>4</v>
      </c>
    </row>
    <row r="105" spans="1:25" ht="13" customHeight="1" x14ac:dyDescent="0.15">
      <c r="A105" s="8" t="s">
        <v>315</v>
      </c>
      <c r="B105" s="4" t="s">
        <v>85</v>
      </c>
      <c r="C105" s="13"/>
      <c r="D105" s="13"/>
      <c r="E105" s="13" t="s">
        <v>160</v>
      </c>
      <c r="F105" s="13"/>
      <c r="G105" s="4"/>
      <c r="H105" s="13"/>
      <c r="I105" s="662" t="s">
        <v>316</v>
      </c>
      <c r="J105" s="663"/>
      <c r="K105" s="663"/>
      <c r="L105" s="663"/>
      <c r="M105" s="663"/>
      <c r="N105" s="663"/>
      <c r="O105" s="663"/>
      <c r="P105" s="664"/>
      <c r="Q105" s="455">
        <f>'C-Building&amp;Development'!Q30</f>
        <v>3</v>
      </c>
      <c r="R105" s="455">
        <f>'C-Building&amp;Development'!R30</f>
        <v>0</v>
      </c>
      <c r="S105" s="461"/>
      <c r="T105" s="456">
        <f>'C-Building&amp;Development'!T30</f>
        <v>0</v>
      </c>
      <c r="U105" s="456"/>
      <c r="V105" s="456"/>
      <c r="W105" s="459">
        <f>'C-Building&amp;Development'!V30</f>
        <v>0</v>
      </c>
      <c r="X105" s="459">
        <f>'C-Building&amp;Development'!W30</f>
        <v>0</v>
      </c>
      <c r="Y105" s="1">
        <f>LOOKUP(A105,'C-Building&amp;Development'!$A$10:$A$47,'C-Building&amp;Development'!$Y$10:$Y$47)</f>
        <v>4</v>
      </c>
    </row>
    <row r="106" spans="1:25" ht="13" customHeight="1" x14ac:dyDescent="0.15">
      <c r="A106" s="8" t="s">
        <v>317</v>
      </c>
      <c r="B106" s="4" t="s">
        <v>85</v>
      </c>
      <c r="C106" s="13"/>
      <c r="D106" s="13"/>
      <c r="E106" s="13" t="s">
        <v>160</v>
      </c>
      <c r="F106" s="13"/>
      <c r="G106" s="4"/>
      <c r="H106" s="13"/>
      <c r="I106" s="662" t="s">
        <v>318</v>
      </c>
      <c r="J106" s="663"/>
      <c r="K106" s="663"/>
      <c r="L106" s="663"/>
      <c r="M106" s="663"/>
      <c r="N106" s="663"/>
      <c r="O106" s="663"/>
      <c r="P106" s="664"/>
      <c r="Q106" s="455">
        <f>'C-Building&amp;Development'!Q31</f>
        <v>5</v>
      </c>
      <c r="R106" s="455">
        <f>'C-Building&amp;Development'!R31</f>
        <v>0</v>
      </c>
      <c r="S106" s="461"/>
      <c r="T106" s="456">
        <f>'C-Building&amp;Development'!T31</f>
        <v>0</v>
      </c>
      <c r="U106" s="456"/>
      <c r="V106" s="456"/>
      <c r="W106" s="459">
        <f>'C-Building&amp;Development'!V31</f>
        <v>0</v>
      </c>
      <c r="X106" s="459">
        <f>'C-Building&amp;Development'!W31</f>
        <v>0</v>
      </c>
      <c r="Y106" s="1">
        <f>LOOKUP(A106,'C-Building&amp;Development'!$A$10:$A$47,'C-Building&amp;Development'!$Y$10:$Y$47)</f>
        <v>4</v>
      </c>
    </row>
    <row r="107" spans="1:25" ht="13" customHeight="1" x14ac:dyDescent="0.15">
      <c r="A107" s="8" t="s">
        <v>319</v>
      </c>
      <c r="B107" s="4" t="s">
        <v>195</v>
      </c>
      <c r="C107" s="13" t="s">
        <v>160</v>
      </c>
      <c r="D107" s="13"/>
      <c r="E107" s="4"/>
      <c r="F107" s="4"/>
      <c r="G107" s="13"/>
      <c r="H107" s="4"/>
      <c r="I107" s="662" t="s">
        <v>320</v>
      </c>
      <c r="J107" s="663"/>
      <c r="K107" s="663"/>
      <c r="L107" s="663"/>
      <c r="M107" s="663"/>
      <c r="N107" s="663"/>
      <c r="O107" s="663"/>
      <c r="P107" s="664"/>
      <c r="Q107" s="455">
        <f>'C-Building&amp;Development'!Q32</f>
        <v>5</v>
      </c>
      <c r="R107" s="455">
        <f>'C-Building&amp;Development'!R32</f>
        <v>0</v>
      </c>
      <c r="S107" s="461"/>
      <c r="T107" s="456">
        <f>'C-Building&amp;Development'!T32</f>
        <v>0</v>
      </c>
      <c r="U107" s="456"/>
      <c r="V107" s="456"/>
      <c r="W107" s="459">
        <f>'C-Building&amp;Development'!V32</f>
        <v>0</v>
      </c>
      <c r="X107" s="459">
        <f>'C-Building&amp;Development'!W32</f>
        <v>0</v>
      </c>
      <c r="Y107" s="1">
        <f>LOOKUP(A107,'C-Building&amp;Development'!$A$10:$A$47,'C-Building&amp;Development'!$Y$10:$Y$47)</f>
        <v>4</v>
      </c>
    </row>
    <row r="108" spans="1:25" ht="13" customHeight="1" x14ac:dyDescent="0.15">
      <c r="A108" s="8" t="s">
        <v>321</v>
      </c>
      <c r="B108" s="4" t="s">
        <v>195</v>
      </c>
      <c r="C108" s="13" t="s">
        <v>160</v>
      </c>
      <c r="D108" s="13"/>
      <c r="E108" s="4"/>
      <c r="F108" s="4"/>
      <c r="G108" s="13"/>
      <c r="H108" s="13" t="s">
        <v>160</v>
      </c>
      <c r="I108" s="662" t="s">
        <v>322</v>
      </c>
      <c r="J108" s="663"/>
      <c r="K108" s="663"/>
      <c r="L108" s="663"/>
      <c r="M108" s="663"/>
      <c r="N108" s="663"/>
      <c r="O108" s="663"/>
      <c r="P108" s="664"/>
      <c r="Q108" s="455">
        <f>'C-Building&amp;Development'!Q33</f>
        <v>2</v>
      </c>
      <c r="R108" s="455">
        <f>'C-Building&amp;Development'!R33</f>
        <v>0</v>
      </c>
      <c r="S108" s="461"/>
      <c r="T108" s="456">
        <f>'C-Building&amp;Development'!T33</f>
        <v>0</v>
      </c>
      <c r="U108" s="456"/>
      <c r="V108" s="456"/>
      <c r="W108" s="459">
        <f>'C-Building&amp;Development'!V33</f>
        <v>0</v>
      </c>
      <c r="X108" s="459">
        <f>'C-Building&amp;Development'!W33</f>
        <v>0</v>
      </c>
      <c r="Y108" s="1">
        <f>LOOKUP(A108,'C-Building&amp;Development'!$A$10:$A$47,'C-Building&amp;Development'!$Y$10:$Y$47)</f>
        <v>4</v>
      </c>
    </row>
    <row r="109" spans="1:25" ht="13" hidden="1" customHeight="1" x14ac:dyDescent="0.15">
      <c r="A109" s="8"/>
      <c r="B109" s="4"/>
      <c r="C109" s="13"/>
      <c r="D109" s="13"/>
      <c r="E109" s="4"/>
      <c r="F109" s="4"/>
      <c r="G109" s="13"/>
      <c r="H109" s="13"/>
      <c r="I109" s="543"/>
      <c r="J109" s="544"/>
      <c r="K109" s="544"/>
      <c r="L109" s="544"/>
      <c r="M109" s="544"/>
      <c r="N109" s="544"/>
      <c r="O109" s="544"/>
      <c r="P109" s="549"/>
      <c r="Q109" s="455">
        <f>'C-Building&amp;Development'!Q34</f>
        <v>0</v>
      </c>
      <c r="R109" s="455">
        <f>'C-Building&amp;Development'!R34</f>
        <v>0</v>
      </c>
      <c r="S109" s="461"/>
      <c r="T109" s="456">
        <f>'C-Building&amp;Development'!T34</f>
        <v>0</v>
      </c>
      <c r="U109" s="456"/>
      <c r="V109" s="456"/>
      <c r="W109" s="459">
        <f>'C-Building&amp;Development'!V34</f>
        <v>0</v>
      </c>
      <c r="X109" s="459">
        <f>'C-Building&amp;Development'!W34</f>
        <v>0</v>
      </c>
      <c r="Y109" s="1"/>
    </row>
    <row r="110" spans="1:25" ht="13" customHeight="1" x14ac:dyDescent="0.15">
      <c r="A110" s="1" t="s">
        <v>323</v>
      </c>
      <c r="B110" s="4" t="s">
        <v>195</v>
      </c>
      <c r="C110" s="13" t="s">
        <v>160</v>
      </c>
      <c r="D110" s="13"/>
      <c r="E110" s="4"/>
      <c r="F110" s="4"/>
      <c r="G110" s="13"/>
      <c r="H110" s="4"/>
      <c r="I110" s="665" t="s">
        <v>324</v>
      </c>
      <c r="J110" s="666"/>
      <c r="K110" s="666"/>
      <c r="L110" s="666"/>
      <c r="M110" s="666"/>
      <c r="N110" s="666"/>
      <c r="O110" s="666"/>
      <c r="P110" s="667"/>
      <c r="Q110" s="455">
        <f>'C-Building&amp;Development'!Q35</f>
        <v>1</v>
      </c>
      <c r="R110" s="455">
        <f>'C-Building&amp;Development'!R35</f>
        <v>0</v>
      </c>
      <c r="S110" s="461"/>
      <c r="T110" s="456">
        <f>'C-Building&amp;Development'!T35</f>
        <v>0</v>
      </c>
      <c r="U110" s="456"/>
      <c r="V110" s="456"/>
      <c r="W110" s="459">
        <f>'C-Building&amp;Development'!V35</f>
        <v>0</v>
      </c>
      <c r="X110" s="459">
        <f>'C-Building&amp;Development'!W35</f>
        <v>0</v>
      </c>
      <c r="Y110" s="1">
        <f>LOOKUP(A110,'C-Building&amp;Development'!$A$10:$A$47,'C-Building&amp;Development'!$Y$10:$Y$47)</f>
        <v>4</v>
      </c>
    </row>
    <row r="111" spans="1:25" ht="13" customHeight="1" x14ac:dyDescent="0.15">
      <c r="A111" s="8" t="s">
        <v>325</v>
      </c>
      <c r="B111" s="4" t="s">
        <v>195</v>
      </c>
      <c r="C111" s="13" t="s">
        <v>160</v>
      </c>
      <c r="D111" s="13"/>
      <c r="E111" s="4"/>
      <c r="F111" s="4"/>
      <c r="G111" s="13"/>
      <c r="H111" s="4"/>
      <c r="I111" s="665" t="s">
        <v>326</v>
      </c>
      <c r="J111" s="666"/>
      <c r="K111" s="666"/>
      <c r="L111" s="666"/>
      <c r="M111" s="666"/>
      <c r="N111" s="666"/>
      <c r="O111" s="666"/>
      <c r="P111" s="667"/>
      <c r="Q111" s="455">
        <f>'C-Building&amp;Development'!Q36</f>
        <v>2</v>
      </c>
      <c r="R111" s="455">
        <f>'C-Building&amp;Development'!R36</f>
        <v>0</v>
      </c>
      <c r="S111" s="461"/>
      <c r="T111" s="456">
        <f>'C-Building&amp;Development'!T36</f>
        <v>0</v>
      </c>
      <c r="U111" s="456"/>
      <c r="V111" s="456"/>
      <c r="W111" s="459">
        <f>'C-Building&amp;Development'!V36</f>
        <v>0</v>
      </c>
      <c r="X111" s="459">
        <f>'C-Building&amp;Development'!W36</f>
        <v>0</v>
      </c>
      <c r="Y111" s="1">
        <f>LOOKUP(A111,'C-Building&amp;Development'!$A$10:$A$47,'C-Building&amp;Development'!$Y$10:$Y$47)</f>
        <v>4</v>
      </c>
    </row>
    <row r="112" spans="1:25" ht="25" customHeight="1" x14ac:dyDescent="0.15">
      <c r="A112" s="17" t="s">
        <v>327</v>
      </c>
      <c r="B112" s="4" t="s">
        <v>195</v>
      </c>
      <c r="C112" s="13" t="s">
        <v>160</v>
      </c>
      <c r="D112" s="13"/>
      <c r="E112" s="4"/>
      <c r="F112" s="4"/>
      <c r="G112" s="13"/>
      <c r="H112" s="13" t="s">
        <v>160</v>
      </c>
      <c r="I112" s="662" t="s">
        <v>328</v>
      </c>
      <c r="J112" s="663"/>
      <c r="K112" s="663"/>
      <c r="L112" s="663"/>
      <c r="M112" s="663"/>
      <c r="N112" s="663"/>
      <c r="O112" s="663"/>
      <c r="P112" s="663"/>
      <c r="Q112" s="455">
        <f>'C-Building&amp;Development'!Q37</f>
        <v>0</v>
      </c>
      <c r="R112" s="455">
        <f>'C-Building&amp;Development'!R37</f>
        <v>0</v>
      </c>
      <c r="S112" s="461"/>
      <c r="T112" s="456">
        <f>'C-Building&amp;Development'!T37</f>
        <v>0</v>
      </c>
      <c r="U112" s="456"/>
      <c r="V112" s="456"/>
      <c r="W112" s="459">
        <f>'C-Building&amp;Development'!V37</f>
        <v>0</v>
      </c>
      <c r="X112" s="459">
        <f>'C-Building&amp;Development'!W37</f>
        <v>0</v>
      </c>
      <c r="Y112" s="1">
        <f>LOOKUP(A112,'C-Building&amp;Development'!$A$10:$A$47,'C-Building&amp;Development'!$Y$10:$Y$47)</f>
        <v>4</v>
      </c>
    </row>
    <row r="113" spans="1:25" ht="13" customHeight="1" x14ac:dyDescent="0.15">
      <c r="A113" s="17" t="s">
        <v>329</v>
      </c>
      <c r="B113" s="4" t="s">
        <v>90</v>
      </c>
      <c r="C113" s="13"/>
      <c r="D113" s="13"/>
      <c r="E113" s="13"/>
      <c r="F113" s="13"/>
      <c r="G113" s="13"/>
      <c r="H113" s="13" t="s">
        <v>160</v>
      </c>
      <c r="I113" s="662" t="s">
        <v>330</v>
      </c>
      <c r="J113" s="663"/>
      <c r="K113" s="663"/>
      <c r="L113" s="663"/>
      <c r="M113" s="663"/>
      <c r="N113" s="663"/>
      <c r="O113" s="663"/>
      <c r="P113" s="663"/>
      <c r="Q113" s="455">
        <f>'C-Building&amp;Development'!Q38</f>
        <v>1</v>
      </c>
      <c r="R113" s="455">
        <f>'C-Building&amp;Development'!R38</f>
        <v>0</v>
      </c>
      <c r="S113" s="461"/>
      <c r="T113" s="456">
        <f>'C-Building&amp;Development'!T38</f>
        <v>0</v>
      </c>
      <c r="U113" s="456"/>
      <c r="V113" s="456"/>
      <c r="W113" s="459">
        <f>'C-Building&amp;Development'!V38</f>
        <v>0</v>
      </c>
      <c r="X113" s="459">
        <f>'C-Building&amp;Development'!W38</f>
        <v>0</v>
      </c>
      <c r="Y113" s="1">
        <f>LOOKUP(A113,'C-Building&amp;Development'!$A$10:$A$47,'C-Building&amp;Development'!$Y$10:$Y$47)</f>
        <v>4</v>
      </c>
    </row>
    <row r="114" spans="1:25" ht="13" customHeight="1" x14ac:dyDescent="0.15">
      <c r="A114" s="17" t="s">
        <v>331</v>
      </c>
      <c r="B114" s="4" t="s">
        <v>90</v>
      </c>
      <c r="C114" s="13"/>
      <c r="D114" s="13"/>
      <c r="E114" s="13"/>
      <c r="F114" s="13"/>
      <c r="G114" s="13"/>
      <c r="H114" s="13" t="s">
        <v>160</v>
      </c>
      <c r="I114" s="662" t="s">
        <v>332</v>
      </c>
      <c r="J114" s="663"/>
      <c r="K114" s="663"/>
      <c r="L114" s="663"/>
      <c r="M114" s="663"/>
      <c r="N114" s="663"/>
      <c r="O114" s="663"/>
      <c r="P114" s="663"/>
      <c r="Q114" s="455">
        <f>'C-Building&amp;Development'!Q39</f>
        <v>1</v>
      </c>
      <c r="R114" s="455">
        <f>'C-Building&amp;Development'!R39</f>
        <v>0</v>
      </c>
      <c r="S114" s="461"/>
      <c r="T114" s="456">
        <f>'C-Building&amp;Development'!T39</f>
        <v>0</v>
      </c>
      <c r="U114" s="456"/>
      <c r="V114" s="456"/>
      <c r="W114" s="459">
        <f>'C-Building&amp;Development'!V39</f>
        <v>0</v>
      </c>
      <c r="X114" s="459">
        <f>'C-Building&amp;Development'!W39</f>
        <v>0</v>
      </c>
      <c r="Y114" s="1">
        <f>LOOKUP(A114,'C-Building&amp;Development'!$A$10:$A$47,'C-Building&amp;Development'!$Y$10:$Y$47)</f>
        <v>4</v>
      </c>
    </row>
    <row r="115" spans="1:25" ht="13" hidden="1" customHeight="1" x14ac:dyDescent="0.15">
      <c r="A115" s="17"/>
      <c r="B115" s="4"/>
      <c r="C115" s="13"/>
      <c r="D115" s="13"/>
      <c r="E115" s="13"/>
      <c r="F115" s="13"/>
      <c r="G115" s="13"/>
      <c r="H115" s="13"/>
      <c r="I115" s="543"/>
      <c r="J115" s="544"/>
      <c r="K115" s="544"/>
      <c r="L115" s="544"/>
      <c r="M115" s="544"/>
      <c r="N115" s="544"/>
      <c r="O115" s="544"/>
      <c r="P115" s="544"/>
      <c r="Q115" s="455">
        <f>'C-Building&amp;Development'!Q40</f>
        <v>1</v>
      </c>
      <c r="R115" s="455">
        <f>'C-Building&amp;Development'!R40</f>
        <v>0</v>
      </c>
      <c r="S115" s="461"/>
      <c r="T115" s="456">
        <f>'C-Building&amp;Development'!T40</f>
        <v>0</v>
      </c>
      <c r="U115" s="456"/>
      <c r="V115" s="456"/>
      <c r="W115" s="459">
        <f>'C-Building&amp;Development'!V40</f>
        <v>0</v>
      </c>
      <c r="X115" s="459">
        <f>'C-Building&amp;Development'!W40</f>
        <v>0</v>
      </c>
      <c r="Y115" s="1"/>
    </row>
    <row r="116" spans="1:25" ht="26" customHeight="1" x14ac:dyDescent="0.15">
      <c r="A116" s="17" t="s">
        <v>333</v>
      </c>
      <c r="B116" s="4" t="s">
        <v>90</v>
      </c>
      <c r="C116" s="13"/>
      <c r="D116" s="13"/>
      <c r="E116" s="13"/>
      <c r="F116" s="13"/>
      <c r="G116" s="13"/>
      <c r="H116" s="13" t="s">
        <v>160</v>
      </c>
      <c r="I116" s="668" t="s">
        <v>334</v>
      </c>
      <c r="J116" s="669"/>
      <c r="K116" s="669"/>
      <c r="L116" s="669"/>
      <c r="M116" s="669"/>
      <c r="N116" s="669"/>
      <c r="O116" s="669"/>
      <c r="P116" s="669"/>
      <c r="Q116" s="455">
        <f>'C-Building&amp;Development'!Q41</f>
        <v>0</v>
      </c>
      <c r="R116" s="455">
        <f>'C-Building&amp;Development'!R41</f>
        <v>0</v>
      </c>
      <c r="S116" s="461"/>
      <c r="T116" s="456">
        <f>'C-Building&amp;Development'!T41</f>
        <v>0</v>
      </c>
      <c r="U116" s="456"/>
      <c r="V116" s="456"/>
      <c r="W116" s="459">
        <f>'C-Building&amp;Development'!V41</f>
        <v>0</v>
      </c>
      <c r="X116" s="459">
        <f>'C-Building&amp;Development'!W41</f>
        <v>0</v>
      </c>
      <c r="Y116" s="1">
        <f>LOOKUP(A116,'C-Building&amp;Development'!$A$10:$A$47,'C-Building&amp;Development'!$Y$10:$Y$47)</f>
        <v>4</v>
      </c>
    </row>
    <row r="117" spans="1:25" ht="13" hidden="1" customHeight="1" x14ac:dyDescent="0.15">
      <c r="A117" s="17"/>
      <c r="B117" s="4"/>
      <c r="C117" s="13"/>
      <c r="D117" s="13"/>
      <c r="E117" s="13"/>
      <c r="F117" s="13"/>
      <c r="G117" s="13"/>
      <c r="H117" s="13"/>
      <c r="I117" s="452"/>
      <c r="J117" s="453"/>
      <c r="K117" s="453"/>
      <c r="L117" s="453"/>
      <c r="M117" s="453"/>
      <c r="N117" s="453"/>
      <c r="O117" s="453"/>
      <c r="P117" s="453"/>
      <c r="Q117" s="459">
        <v>0</v>
      </c>
      <c r="R117" s="459">
        <v>0</v>
      </c>
      <c r="S117" s="460"/>
      <c r="T117" s="460">
        <v>0</v>
      </c>
      <c r="U117" s="460"/>
      <c r="V117" s="460"/>
      <c r="W117" s="459">
        <f>'A-Administration'!V152</f>
        <v>0</v>
      </c>
      <c r="X117" s="459"/>
      <c r="Y117" s="1"/>
    </row>
    <row r="118" spans="1:25" ht="13" customHeight="1" x14ac:dyDescent="0.15">
      <c r="A118" s="1" t="s">
        <v>335</v>
      </c>
      <c r="B118" s="4" t="s">
        <v>90</v>
      </c>
      <c r="C118" s="13"/>
      <c r="D118" s="13"/>
      <c r="E118" s="13"/>
      <c r="F118" s="13"/>
      <c r="G118" s="13"/>
      <c r="H118" s="13" t="s">
        <v>160</v>
      </c>
      <c r="I118" s="668" t="s">
        <v>336</v>
      </c>
      <c r="J118" s="650"/>
      <c r="K118" s="650"/>
      <c r="L118" s="650"/>
      <c r="M118" s="650"/>
      <c r="N118" s="650"/>
      <c r="O118" s="650"/>
      <c r="P118" s="650"/>
      <c r="Q118" s="455">
        <f>'D-Economic Development&amp;Tourism'!Q10</f>
        <v>1</v>
      </c>
      <c r="R118" s="455">
        <f>'D-Economic Development&amp;Tourism'!R10</f>
        <v>0</v>
      </c>
      <c r="S118" s="514" t="s">
        <v>66</v>
      </c>
      <c r="T118" s="456">
        <f>'D-Economic Development&amp;Tourism'!T10</f>
        <v>0</v>
      </c>
      <c r="U118" s="456"/>
      <c r="V118" s="456"/>
      <c r="W118" s="459">
        <f>'D-Economic Development&amp;Tourism'!V10</f>
        <v>0</v>
      </c>
      <c r="X118" s="459">
        <f>'D-Economic Development&amp;Tourism'!W10</f>
        <v>0</v>
      </c>
      <c r="Y118" s="1">
        <f>LOOKUP(A118,'D-Economic Development&amp;Tourism'!$A$10:$A$43,'D-Economic Development&amp;Tourism'!$Y$10:$Y$43)</f>
        <v>5</v>
      </c>
    </row>
    <row r="119" spans="1:25" ht="13" customHeight="1" x14ac:dyDescent="0.15">
      <c r="A119" s="1" t="s">
        <v>337</v>
      </c>
      <c r="B119" s="4" t="s">
        <v>90</v>
      </c>
      <c r="C119" s="13" t="s">
        <v>160</v>
      </c>
      <c r="D119" s="13"/>
      <c r="E119" s="13"/>
      <c r="F119" s="13"/>
      <c r="G119" s="13"/>
      <c r="H119" s="13" t="s">
        <v>160</v>
      </c>
      <c r="I119" s="668" t="s">
        <v>338</v>
      </c>
      <c r="J119" s="650"/>
      <c r="K119" s="650"/>
      <c r="L119" s="650"/>
      <c r="M119" s="650"/>
      <c r="N119" s="650"/>
      <c r="O119" s="650"/>
      <c r="P119" s="650"/>
      <c r="Q119" s="455">
        <f>'D-Economic Development&amp;Tourism'!Q11</f>
        <v>1</v>
      </c>
      <c r="R119" s="455">
        <f>'D-Economic Development&amp;Tourism'!R11</f>
        <v>0</v>
      </c>
      <c r="S119" s="461"/>
      <c r="T119" s="456">
        <f>'D-Economic Development&amp;Tourism'!T11</f>
        <v>0</v>
      </c>
      <c r="U119" s="456"/>
      <c r="V119" s="456"/>
      <c r="W119" s="459">
        <f>'D-Economic Development&amp;Tourism'!V11</f>
        <v>0</v>
      </c>
      <c r="X119" s="459">
        <f>'D-Economic Development&amp;Tourism'!W11</f>
        <v>0</v>
      </c>
      <c r="Y119" s="1">
        <f>LOOKUP(A119,'D-Economic Development&amp;Tourism'!$A$10:$A$43,'D-Economic Development&amp;Tourism'!$Y$10:$Y$43)</f>
        <v>5</v>
      </c>
    </row>
    <row r="120" spans="1:25" ht="13" customHeight="1" x14ac:dyDescent="0.15">
      <c r="A120" s="8" t="s">
        <v>339</v>
      </c>
      <c r="B120" s="4" t="s">
        <v>90</v>
      </c>
      <c r="C120" s="4"/>
      <c r="D120" s="13"/>
      <c r="E120" s="4"/>
      <c r="F120" s="4"/>
      <c r="G120" s="4"/>
      <c r="H120" s="13" t="s">
        <v>160</v>
      </c>
      <c r="I120" s="668" t="s">
        <v>340</v>
      </c>
      <c r="J120" s="650"/>
      <c r="K120" s="650"/>
      <c r="L120" s="650"/>
      <c r="M120" s="650"/>
      <c r="N120" s="650"/>
      <c r="O120" s="650"/>
      <c r="P120" s="650"/>
      <c r="Q120" s="455">
        <f>'D-Economic Development&amp;Tourism'!Q12</f>
        <v>1</v>
      </c>
      <c r="R120" s="455">
        <f>'D-Economic Development&amp;Tourism'!R12</f>
        <v>0</v>
      </c>
      <c r="S120" s="461"/>
      <c r="T120" s="456">
        <f>'D-Economic Development&amp;Tourism'!T12</f>
        <v>0</v>
      </c>
      <c r="U120" s="456"/>
      <c r="V120" s="456"/>
      <c r="W120" s="459">
        <f>'D-Economic Development&amp;Tourism'!V12</f>
        <v>0</v>
      </c>
      <c r="X120" s="459">
        <f>'D-Economic Development&amp;Tourism'!W12</f>
        <v>0</v>
      </c>
      <c r="Y120" s="1">
        <f>LOOKUP(A120,'D-Economic Development&amp;Tourism'!$A$10:$A$43,'D-Economic Development&amp;Tourism'!$Y$10:$Y$43)</f>
        <v>5</v>
      </c>
    </row>
    <row r="121" spans="1:25" ht="13" hidden="1" customHeight="1" x14ac:dyDescent="0.15">
      <c r="A121" s="8"/>
      <c r="B121" s="4"/>
      <c r="C121" s="4"/>
      <c r="D121" s="13"/>
      <c r="E121" s="4"/>
      <c r="F121" s="4"/>
      <c r="G121" s="4"/>
      <c r="H121" s="13"/>
      <c r="I121" s="452"/>
      <c r="J121" s="542"/>
      <c r="K121" s="542"/>
      <c r="L121" s="542"/>
      <c r="M121" s="542"/>
      <c r="N121" s="542"/>
      <c r="O121" s="542"/>
      <c r="P121" s="542"/>
      <c r="Q121" s="455">
        <f>'D-Economic Development&amp;Tourism'!Q13</f>
        <v>0</v>
      </c>
      <c r="R121" s="455">
        <f>'D-Economic Development&amp;Tourism'!R13</f>
        <v>0</v>
      </c>
      <c r="S121" s="461"/>
      <c r="T121" s="456">
        <f>'D-Economic Development&amp;Tourism'!T13</f>
        <v>0</v>
      </c>
      <c r="U121" s="456"/>
      <c r="V121" s="456"/>
      <c r="W121" s="459">
        <f>'D-Economic Development&amp;Tourism'!V13</f>
        <v>0</v>
      </c>
      <c r="X121" s="459">
        <f>'D-Economic Development&amp;Tourism'!W13</f>
        <v>0</v>
      </c>
      <c r="Y121" s="1"/>
    </row>
    <row r="122" spans="1:25" ht="13" customHeight="1" x14ac:dyDescent="0.15">
      <c r="A122" s="1" t="s">
        <v>341</v>
      </c>
      <c r="B122" s="4" t="s">
        <v>90</v>
      </c>
      <c r="C122" s="4"/>
      <c r="D122" s="13"/>
      <c r="E122" s="4"/>
      <c r="F122" s="4"/>
      <c r="G122" s="13"/>
      <c r="H122" s="13" t="s">
        <v>160</v>
      </c>
      <c r="I122" s="668" t="s">
        <v>342</v>
      </c>
      <c r="J122" s="669"/>
      <c r="K122" s="669"/>
      <c r="L122" s="669"/>
      <c r="M122" s="669"/>
      <c r="N122" s="669"/>
      <c r="O122" s="669"/>
      <c r="P122" s="669"/>
      <c r="Q122" s="455">
        <f>'D-Economic Development&amp;Tourism'!Q14</f>
        <v>1</v>
      </c>
      <c r="R122" s="455">
        <f>'D-Economic Development&amp;Tourism'!R14</f>
        <v>0</v>
      </c>
      <c r="S122" s="461"/>
      <c r="T122" s="456">
        <f>'D-Economic Development&amp;Tourism'!T14</f>
        <v>0</v>
      </c>
      <c r="U122" s="456"/>
      <c r="V122" s="456"/>
      <c r="W122" s="459">
        <f>'D-Economic Development&amp;Tourism'!V14</f>
        <v>0</v>
      </c>
      <c r="X122" s="459">
        <f>'D-Economic Development&amp;Tourism'!W14</f>
        <v>0</v>
      </c>
      <c r="Y122" s="1">
        <f>LOOKUP(A122,'D-Economic Development&amp;Tourism'!$A$10:$A$43,'D-Economic Development&amp;Tourism'!$Y$10:$Y$43)</f>
        <v>5</v>
      </c>
    </row>
    <row r="123" spans="1:25" ht="13" hidden="1" customHeight="1" x14ac:dyDescent="0.15">
      <c r="A123" s="1"/>
      <c r="B123" s="12"/>
      <c r="C123" s="4"/>
      <c r="D123" s="13"/>
      <c r="E123" s="4"/>
      <c r="F123" s="4"/>
      <c r="G123" s="13"/>
      <c r="H123" s="13"/>
      <c r="I123" s="452"/>
      <c r="J123" s="453"/>
      <c r="K123" s="453"/>
      <c r="L123" s="453"/>
      <c r="M123" s="453"/>
      <c r="N123" s="453"/>
      <c r="O123" s="453"/>
      <c r="P123" s="453"/>
      <c r="Q123" s="455">
        <f>'D-Economic Development&amp;Tourism'!Q15</f>
        <v>0</v>
      </c>
      <c r="R123" s="455">
        <f>'D-Economic Development&amp;Tourism'!R15</f>
        <v>0</v>
      </c>
      <c r="S123" s="461"/>
      <c r="T123" s="456">
        <f>'D-Economic Development&amp;Tourism'!T15</f>
        <v>0</v>
      </c>
      <c r="U123" s="456"/>
      <c r="V123" s="456"/>
      <c r="W123" s="459">
        <f>'D-Economic Development&amp;Tourism'!V15</f>
        <v>0</v>
      </c>
      <c r="X123" s="459">
        <f>'D-Economic Development&amp;Tourism'!W15</f>
        <v>0</v>
      </c>
      <c r="Y123" s="1"/>
    </row>
    <row r="124" spans="1:25" ht="13" customHeight="1" x14ac:dyDescent="0.15">
      <c r="A124" s="1" t="s">
        <v>343</v>
      </c>
      <c r="B124" s="12" t="s">
        <v>85</v>
      </c>
      <c r="C124" s="13" t="s">
        <v>160</v>
      </c>
      <c r="D124" s="13" t="s">
        <v>160</v>
      </c>
      <c r="E124" s="13" t="s">
        <v>160</v>
      </c>
      <c r="F124" s="13" t="s">
        <v>160</v>
      </c>
      <c r="G124" s="4"/>
      <c r="H124" s="4"/>
      <c r="I124" s="668" t="s">
        <v>344</v>
      </c>
      <c r="J124" s="669"/>
      <c r="K124" s="669"/>
      <c r="L124" s="669"/>
      <c r="M124" s="669"/>
      <c r="N124" s="669"/>
      <c r="O124" s="669"/>
      <c r="P124" s="669"/>
      <c r="Q124" s="455">
        <f>'D-Economic Development&amp;Tourism'!Q16</f>
        <v>1</v>
      </c>
      <c r="R124" s="455">
        <f>'D-Economic Development&amp;Tourism'!R16</f>
        <v>0</v>
      </c>
      <c r="S124" s="461"/>
      <c r="T124" s="456">
        <f>'D-Economic Development&amp;Tourism'!T16</f>
        <v>0</v>
      </c>
      <c r="U124" s="456"/>
      <c r="V124" s="456"/>
      <c r="W124" s="459">
        <f>'D-Economic Development&amp;Tourism'!V16</f>
        <v>0</v>
      </c>
      <c r="X124" s="459">
        <f>'D-Economic Development&amp;Tourism'!W16</f>
        <v>0</v>
      </c>
      <c r="Y124" s="1">
        <f>LOOKUP(A124,'D-Economic Development&amp;Tourism'!$A$10:$A$43,'D-Economic Development&amp;Tourism'!$Y$10:$Y$43)</f>
        <v>5</v>
      </c>
    </row>
    <row r="125" spans="1:25" ht="13" customHeight="1" x14ac:dyDescent="0.15">
      <c r="A125" s="1" t="s">
        <v>345</v>
      </c>
      <c r="B125" s="4" t="s">
        <v>195</v>
      </c>
      <c r="C125" s="13" t="s">
        <v>160</v>
      </c>
      <c r="D125" s="13" t="s">
        <v>160</v>
      </c>
      <c r="E125" s="13" t="s">
        <v>160</v>
      </c>
      <c r="F125" s="13" t="s">
        <v>160</v>
      </c>
      <c r="G125" s="4"/>
      <c r="H125" s="13" t="s">
        <v>160</v>
      </c>
      <c r="I125" s="668" t="s">
        <v>346</v>
      </c>
      <c r="J125" s="669"/>
      <c r="K125" s="669"/>
      <c r="L125" s="669"/>
      <c r="M125" s="669"/>
      <c r="N125" s="669"/>
      <c r="O125" s="669"/>
      <c r="P125" s="669"/>
      <c r="Q125" s="455">
        <f>'D-Economic Development&amp;Tourism'!Q17</f>
        <v>1</v>
      </c>
      <c r="R125" s="455">
        <f>'D-Economic Development&amp;Tourism'!R17</f>
        <v>0</v>
      </c>
      <c r="S125" s="461"/>
      <c r="T125" s="456">
        <f>'D-Economic Development&amp;Tourism'!T17</f>
        <v>0</v>
      </c>
      <c r="U125" s="456"/>
      <c r="V125" s="456"/>
      <c r="W125" s="459">
        <f>'D-Economic Development&amp;Tourism'!V17</f>
        <v>0</v>
      </c>
      <c r="X125" s="459">
        <f>'D-Economic Development&amp;Tourism'!W17</f>
        <v>0</v>
      </c>
      <c r="Y125" s="1">
        <f>LOOKUP(A125,'D-Economic Development&amp;Tourism'!$A$10:$A$43,'D-Economic Development&amp;Tourism'!$Y$10:$Y$43)</f>
        <v>5</v>
      </c>
    </row>
    <row r="126" spans="1:25" ht="13" customHeight="1" x14ac:dyDescent="0.15">
      <c r="A126" s="8" t="s">
        <v>347</v>
      </c>
      <c r="B126" s="4" t="s">
        <v>195</v>
      </c>
      <c r="C126" s="13" t="s">
        <v>160</v>
      </c>
      <c r="D126" s="13" t="s">
        <v>160</v>
      </c>
      <c r="E126" s="13" t="s">
        <v>160</v>
      </c>
      <c r="F126" s="13" t="s">
        <v>160</v>
      </c>
      <c r="G126" s="13" t="s">
        <v>160</v>
      </c>
      <c r="H126" s="13" t="s">
        <v>160</v>
      </c>
      <c r="I126" s="668" t="s">
        <v>348</v>
      </c>
      <c r="J126" s="669"/>
      <c r="K126" s="669"/>
      <c r="L126" s="669"/>
      <c r="M126" s="669"/>
      <c r="N126" s="669"/>
      <c r="O126" s="669"/>
      <c r="P126" s="670"/>
      <c r="Q126" s="455">
        <f>'D-Economic Development&amp;Tourism'!Q18</f>
        <v>1</v>
      </c>
      <c r="R126" s="455">
        <f>'D-Economic Development&amp;Tourism'!R18</f>
        <v>0</v>
      </c>
      <c r="S126" s="461"/>
      <c r="T126" s="456">
        <f>'D-Economic Development&amp;Tourism'!T18</f>
        <v>0</v>
      </c>
      <c r="U126" s="456"/>
      <c r="V126" s="456"/>
      <c r="W126" s="459">
        <f>'D-Economic Development&amp;Tourism'!V18</f>
        <v>0</v>
      </c>
      <c r="X126" s="459">
        <f>'D-Economic Development&amp;Tourism'!W18</f>
        <v>0</v>
      </c>
      <c r="Y126" s="1">
        <f>LOOKUP(A126,'D-Economic Development&amp;Tourism'!$A$10:$A$43,'D-Economic Development&amp;Tourism'!$Y$10:$Y$43)</f>
        <v>5</v>
      </c>
    </row>
    <row r="127" spans="1:25" ht="13" hidden="1" customHeight="1" x14ac:dyDescent="0.15">
      <c r="A127" s="8"/>
      <c r="B127" s="4"/>
      <c r="C127" s="13"/>
      <c r="D127" s="13"/>
      <c r="E127" s="13"/>
      <c r="F127" s="13"/>
      <c r="G127" s="13"/>
      <c r="H127" s="13"/>
      <c r="I127" s="452"/>
      <c r="J127" s="453"/>
      <c r="K127" s="453"/>
      <c r="L127" s="453"/>
      <c r="M127" s="453"/>
      <c r="N127" s="453"/>
      <c r="O127" s="453"/>
      <c r="P127" s="453"/>
      <c r="Q127" s="455">
        <f>'D-Economic Development&amp;Tourism'!Q19</f>
        <v>0</v>
      </c>
      <c r="R127" s="455">
        <f>'D-Economic Development&amp;Tourism'!R19</f>
        <v>0</v>
      </c>
      <c r="S127" s="461"/>
      <c r="T127" s="456">
        <f>'D-Economic Development&amp;Tourism'!T19</f>
        <v>0</v>
      </c>
      <c r="U127" s="456"/>
      <c r="V127" s="456"/>
      <c r="W127" s="459">
        <f>'D-Economic Development&amp;Tourism'!V19</f>
        <v>0</v>
      </c>
      <c r="X127" s="459">
        <f>'D-Economic Development&amp;Tourism'!W19</f>
        <v>0</v>
      </c>
      <c r="Y127" s="1"/>
    </row>
    <row r="128" spans="1:25" ht="13" customHeight="1" x14ac:dyDescent="0.15">
      <c r="A128" s="1" t="s">
        <v>349</v>
      </c>
      <c r="B128" s="4" t="s">
        <v>195</v>
      </c>
      <c r="C128" s="13" t="s">
        <v>160</v>
      </c>
      <c r="D128" s="4"/>
      <c r="E128" s="4"/>
      <c r="F128" s="13" t="s">
        <v>160</v>
      </c>
      <c r="G128" s="13" t="s">
        <v>160</v>
      </c>
      <c r="H128" s="13" t="s">
        <v>160</v>
      </c>
      <c r="I128" s="668" t="s">
        <v>350</v>
      </c>
      <c r="J128" s="669"/>
      <c r="K128" s="669"/>
      <c r="L128" s="669"/>
      <c r="M128" s="669"/>
      <c r="N128" s="669"/>
      <c r="O128" s="669"/>
      <c r="P128" s="669"/>
      <c r="Q128" s="455">
        <f>'D-Economic Development&amp;Tourism'!Q20</f>
        <v>2</v>
      </c>
      <c r="R128" s="455">
        <f>'D-Economic Development&amp;Tourism'!R20</f>
        <v>0</v>
      </c>
      <c r="S128" s="461"/>
      <c r="T128" s="456">
        <f>'D-Economic Development&amp;Tourism'!T20</f>
        <v>0</v>
      </c>
      <c r="U128" s="463"/>
      <c r="V128" s="456"/>
      <c r="W128" s="459">
        <f>'D-Economic Development&amp;Tourism'!V23</f>
        <v>0</v>
      </c>
      <c r="X128" s="459">
        <f>'D-Economic Development&amp;Tourism'!W23</f>
        <v>0</v>
      </c>
      <c r="Y128" s="1">
        <f>LOOKUP(A128,'D-Economic Development&amp;Tourism'!$A$10:$A$43,'D-Economic Development&amp;Tourism'!$Y$10:$Y$43)</f>
        <v>5</v>
      </c>
    </row>
    <row r="129" spans="1:25" ht="13" customHeight="1" x14ac:dyDescent="0.15">
      <c r="A129" s="8" t="s">
        <v>351</v>
      </c>
      <c r="B129" s="4" t="s">
        <v>195</v>
      </c>
      <c r="C129" s="13" t="s">
        <v>160</v>
      </c>
      <c r="D129" s="13" t="s">
        <v>160</v>
      </c>
      <c r="E129" s="13" t="s">
        <v>160</v>
      </c>
      <c r="F129" s="13" t="s">
        <v>160</v>
      </c>
      <c r="G129" s="4"/>
      <c r="H129" s="4"/>
      <c r="I129" s="668" t="s">
        <v>352</v>
      </c>
      <c r="J129" s="669"/>
      <c r="K129" s="669"/>
      <c r="L129" s="669"/>
      <c r="M129" s="669"/>
      <c r="N129" s="669"/>
      <c r="O129" s="669"/>
      <c r="P129" s="669"/>
      <c r="Q129" s="455">
        <f>'D-Economic Development&amp;Tourism'!Q21</f>
        <v>1</v>
      </c>
      <c r="R129" s="455">
        <f>'D-Economic Development&amp;Tourism'!R21</f>
        <v>0</v>
      </c>
      <c r="S129" s="461"/>
      <c r="T129" s="456">
        <f>'D-Economic Development&amp;Tourism'!T21</f>
        <v>0</v>
      </c>
      <c r="U129" s="456"/>
      <c r="V129" s="456"/>
      <c r="W129" s="459">
        <f>'D-Economic Development&amp;Tourism'!V24</f>
        <v>0</v>
      </c>
      <c r="X129" s="459">
        <f>'D-Economic Development&amp;Tourism'!W24</f>
        <v>0</v>
      </c>
      <c r="Y129" s="1">
        <f>LOOKUP(A129,'D-Economic Development&amp;Tourism'!$A$10:$A$43,'D-Economic Development&amp;Tourism'!$Y$10:$Y$43)</f>
        <v>5</v>
      </c>
    </row>
    <row r="130" spans="1:25" ht="13" hidden="1" customHeight="1" x14ac:dyDescent="0.15">
      <c r="A130" s="8"/>
      <c r="B130" s="4"/>
      <c r="C130" s="13"/>
      <c r="D130" s="13"/>
      <c r="E130" s="13"/>
      <c r="F130" s="13"/>
      <c r="G130" s="4"/>
      <c r="H130" s="4"/>
      <c r="I130" s="452"/>
      <c r="J130" s="453"/>
      <c r="K130" s="453"/>
      <c r="L130" s="453"/>
      <c r="M130" s="453"/>
      <c r="N130" s="453"/>
      <c r="O130" s="453"/>
      <c r="P130" s="453"/>
      <c r="Q130" s="455">
        <f>'D-Economic Development&amp;Tourism'!Q22</f>
        <v>0</v>
      </c>
      <c r="R130" s="455">
        <f>'D-Economic Development&amp;Tourism'!R22</f>
        <v>0</v>
      </c>
      <c r="S130" s="461"/>
      <c r="T130" s="456">
        <f>'D-Economic Development&amp;Tourism'!T22</f>
        <v>0</v>
      </c>
      <c r="U130" s="456"/>
      <c r="V130" s="456"/>
      <c r="W130" s="459">
        <f>'D-Economic Development&amp;Tourism'!V25</f>
        <v>0</v>
      </c>
      <c r="X130" s="459">
        <f>'D-Economic Development&amp;Tourism'!W25</f>
        <v>0</v>
      </c>
      <c r="Y130" s="1"/>
    </row>
    <row r="131" spans="1:25" ht="13" customHeight="1" x14ac:dyDescent="0.15">
      <c r="A131" s="1" t="s">
        <v>353</v>
      </c>
      <c r="B131" s="4" t="s">
        <v>90</v>
      </c>
      <c r="C131" s="13" t="s">
        <v>160</v>
      </c>
      <c r="D131" s="13" t="s">
        <v>160</v>
      </c>
      <c r="E131" s="13" t="s">
        <v>160</v>
      </c>
      <c r="F131" s="13" t="s">
        <v>160</v>
      </c>
      <c r="G131" s="13" t="s">
        <v>160</v>
      </c>
      <c r="H131" s="13" t="s">
        <v>160</v>
      </c>
      <c r="I131" s="668" t="s">
        <v>354</v>
      </c>
      <c r="J131" s="669"/>
      <c r="K131" s="669"/>
      <c r="L131" s="669"/>
      <c r="M131" s="669"/>
      <c r="N131" s="669"/>
      <c r="O131" s="669"/>
      <c r="P131" s="669"/>
      <c r="Q131" s="455">
        <f>'D-Economic Development&amp;Tourism'!Q23</f>
        <v>1</v>
      </c>
      <c r="R131" s="455">
        <f>'D-Economic Development&amp;Tourism'!R23</f>
        <v>0</v>
      </c>
      <c r="S131" s="461"/>
      <c r="T131" s="456">
        <f>'D-Economic Development&amp;Tourism'!T23</f>
        <v>0</v>
      </c>
      <c r="U131" s="456"/>
      <c r="V131" s="456"/>
      <c r="W131" s="459">
        <f>'D-Economic Development&amp;Tourism'!V26</f>
        <v>0</v>
      </c>
      <c r="X131" s="459">
        <f>'D-Economic Development&amp;Tourism'!W26</f>
        <v>0</v>
      </c>
      <c r="Y131" s="1">
        <f>LOOKUP(A131,'D-Economic Development&amp;Tourism'!$A$10:$A$43,'D-Economic Development&amp;Tourism'!$Y$10:$Y$43)</f>
        <v>5</v>
      </c>
    </row>
    <row r="132" spans="1:25" ht="13" customHeight="1" x14ac:dyDescent="0.15">
      <c r="A132" s="1" t="s">
        <v>355</v>
      </c>
      <c r="B132" s="4" t="s">
        <v>90</v>
      </c>
      <c r="C132" s="4"/>
      <c r="D132" s="13" t="s">
        <v>160</v>
      </c>
      <c r="E132" s="4"/>
      <c r="F132" s="4"/>
      <c r="G132" s="4"/>
      <c r="H132" s="13" t="s">
        <v>160</v>
      </c>
      <c r="I132" s="668" t="s">
        <v>356</v>
      </c>
      <c r="J132" s="669"/>
      <c r="K132" s="669"/>
      <c r="L132" s="669"/>
      <c r="M132" s="669"/>
      <c r="N132" s="669"/>
      <c r="O132" s="669"/>
      <c r="P132" s="669"/>
      <c r="Q132" s="455">
        <f>'D-Economic Development&amp;Tourism'!Q24</f>
        <v>1</v>
      </c>
      <c r="R132" s="455">
        <f>'D-Economic Development&amp;Tourism'!R24</f>
        <v>0</v>
      </c>
      <c r="S132" s="461"/>
      <c r="T132" s="456">
        <f>'D-Economic Development&amp;Tourism'!T24</f>
        <v>0</v>
      </c>
      <c r="U132" s="456"/>
      <c r="V132" s="456"/>
      <c r="W132" s="459">
        <f>'D-Economic Development&amp;Tourism'!V27</f>
        <v>0</v>
      </c>
      <c r="X132" s="459">
        <f>'D-Economic Development&amp;Tourism'!W27</f>
        <v>0</v>
      </c>
      <c r="Y132" s="1">
        <f>LOOKUP(A132,'D-Economic Development&amp;Tourism'!$A$10:$A$43,'D-Economic Development&amp;Tourism'!$Y$10:$Y$43)</f>
        <v>5</v>
      </c>
    </row>
    <row r="133" spans="1:25" ht="13" hidden="1" customHeight="1" x14ac:dyDescent="0.15">
      <c r="A133" s="1"/>
      <c r="B133" s="12"/>
      <c r="C133" s="4"/>
      <c r="D133" s="13"/>
      <c r="E133" s="4"/>
      <c r="F133" s="4"/>
      <c r="G133" s="4"/>
      <c r="H133" s="13"/>
      <c r="I133" s="452"/>
      <c r="J133" s="453"/>
      <c r="K133" s="453"/>
      <c r="L133" s="453"/>
      <c r="M133" s="453"/>
      <c r="N133" s="453"/>
      <c r="O133" s="453"/>
      <c r="P133" s="453"/>
      <c r="Q133" s="455">
        <f>'D-Economic Development&amp;Tourism'!Q25</f>
        <v>0</v>
      </c>
      <c r="R133" s="455">
        <f>'D-Economic Development&amp;Tourism'!R25</f>
        <v>0</v>
      </c>
      <c r="S133" s="461"/>
      <c r="T133" s="456">
        <f>'D-Economic Development&amp;Tourism'!T25</f>
        <v>0</v>
      </c>
      <c r="U133" s="456"/>
      <c r="V133" s="456"/>
      <c r="W133" s="459">
        <f>'D-Economic Development&amp;Tourism'!V25</f>
        <v>0</v>
      </c>
      <c r="X133" s="459">
        <f>'D-Economic Development&amp;Tourism'!W25</f>
        <v>0</v>
      </c>
      <c r="Y133" s="1"/>
    </row>
    <row r="134" spans="1:25" ht="26" customHeight="1" x14ac:dyDescent="0.15">
      <c r="A134" s="8" t="s">
        <v>357</v>
      </c>
      <c r="B134" s="12" t="s">
        <v>195</v>
      </c>
      <c r="C134" s="13" t="s">
        <v>160</v>
      </c>
      <c r="D134" s="13"/>
      <c r="E134" s="4"/>
      <c r="F134" s="13" t="s">
        <v>160</v>
      </c>
      <c r="G134" s="4"/>
      <c r="H134" s="13"/>
      <c r="I134" s="668" t="s">
        <v>358</v>
      </c>
      <c r="J134" s="669"/>
      <c r="K134" s="669"/>
      <c r="L134" s="669"/>
      <c r="M134" s="669"/>
      <c r="N134" s="669"/>
      <c r="O134" s="669"/>
      <c r="P134" s="669"/>
      <c r="Q134" s="455">
        <f>'D-Economic Development&amp;Tourism'!Q26</f>
        <v>1</v>
      </c>
      <c r="R134" s="455">
        <f>'D-Economic Development&amp;Tourism'!R26</f>
        <v>0</v>
      </c>
      <c r="S134" s="461"/>
      <c r="T134" s="456">
        <f>'D-Economic Development&amp;Tourism'!T26</f>
        <v>0</v>
      </c>
      <c r="U134" s="456"/>
      <c r="V134" s="456"/>
      <c r="W134" s="459">
        <f>'D-Economic Development&amp;Tourism'!V26</f>
        <v>0</v>
      </c>
      <c r="X134" s="459">
        <f>'D-Economic Development&amp;Tourism'!W26</f>
        <v>0</v>
      </c>
      <c r="Y134" s="1">
        <f>LOOKUP(A134,'D-Economic Development&amp;Tourism'!$A$10:$A$43,'D-Economic Development&amp;Tourism'!$Y$10:$Y$43)</f>
        <v>5</v>
      </c>
    </row>
    <row r="135" spans="1:25" ht="13" customHeight="1" x14ac:dyDescent="0.15">
      <c r="A135" s="8" t="s">
        <v>359</v>
      </c>
      <c r="B135" s="4" t="s">
        <v>195</v>
      </c>
      <c r="C135" s="13"/>
      <c r="D135" s="13"/>
      <c r="E135" s="13" t="s">
        <v>160</v>
      </c>
      <c r="F135" s="13"/>
      <c r="G135" s="4"/>
      <c r="H135" s="13" t="s">
        <v>160</v>
      </c>
      <c r="I135" s="668" t="s">
        <v>360</v>
      </c>
      <c r="J135" s="669"/>
      <c r="K135" s="669"/>
      <c r="L135" s="669"/>
      <c r="M135" s="669"/>
      <c r="N135" s="669"/>
      <c r="O135" s="669"/>
      <c r="P135" s="669"/>
      <c r="Q135" s="455">
        <f>'D-Economic Development&amp;Tourism'!Q27</f>
        <v>2</v>
      </c>
      <c r="R135" s="455">
        <f>'D-Economic Development&amp;Tourism'!R27</f>
        <v>0</v>
      </c>
      <c r="S135" s="461"/>
      <c r="T135" s="456">
        <f>'D-Economic Development&amp;Tourism'!T27</f>
        <v>0</v>
      </c>
      <c r="U135" s="456"/>
      <c r="V135" s="456"/>
      <c r="W135" s="459">
        <f>'D-Economic Development&amp;Tourism'!V27</f>
        <v>0</v>
      </c>
      <c r="X135" s="459">
        <f>'D-Economic Development&amp;Tourism'!W27</f>
        <v>0</v>
      </c>
      <c r="Y135" s="1">
        <f>LOOKUP(A135,'D-Economic Development&amp;Tourism'!$A$10:$A$43,'D-Economic Development&amp;Tourism'!$Y$10:$Y$43)</f>
        <v>5</v>
      </c>
    </row>
    <row r="136" spans="1:25" ht="13" hidden="1" customHeight="1" x14ac:dyDescent="0.15">
      <c r="A136" s="8"/>
      <c r="B136" s="4"/>
      <c r="C136" s="13"/>
      <c r="D136" s="13"/>
      <c r="E136" s="13"/>
      <c r="F136" s="13"/>
      <c r="G136" s="4"/>
      <c r="H136" s="13"/>
      <c r="I136" s="452"/>
      <c r="J136" s="453"/>
      <c r="K136" s="453"/>
      <c r="L136" s="453"/>
      <c r="M136" s="453"/>
      <c r="N136" s="453"/>
      <c r="O136" s="453"/>
      <c r="P136" s="453"/>
      <c r="Q136" s="459">
        <v>0</v>
      </c>
      <c r="R136" s="459">
        <v>0</v>
      </c>
      <c r="S136" s="460"/>
      <c r="T136" s="460">
        <v>0</v>
      </c>
      <c r="U136" s="460"/>
      <c r="V136" s="460"/>
      <c r="W136" s="459">
        <f>'A-Administration'!V171</f>
        <v>0</v>
      </c>
      <c r="X136" s="459"/>
      <c r="Y136" s="1"/>
    </row>
    <row r="137" spans="1:25" ht="13" customHeight="1" x14ac:dyDescent="0.15">
      <c r="A137" s="1" t="s">
        <v>361</v>
      </c>
      <c r="B137" s="4" t="s">
        <v>90</v>
      </c>
      <c r="C137" s="4"/>
      <c r="D137" s="13"/>
      <c r="E137" s="4"/>
      <c r="F137" s="4"/>
      <c r="G137" s="13"/>
      <c r="H137" s="13" t="s">
        <v>160</v>
      </c>
      <c r="I137" s="668" t="s">
        <v>362</v>
      </c>
      <c r="J137" s="650"/>
      <c r="K137" s="650"/>
      <c r="L137" s="650"/>
      <c r="M137" s="650"/>
      <c r="N137" s="650"/>
      <c r="O137" s="650"/>
      <c r="P137" s="650"/>
      <c r="Q137" s="455">
        <f>'E-Emergency Mgmt&amp;Public Safety'!Q10</f>
        <v>1</v>
      </c>
      <c r="R137" s="455">
        <f>'E-Emergency Mgmt&amp;Public Safety'!R10</f>
        <v>0</v>
      </c>
      <c r="S137" s="515"/>
      <c r="T137" s="456">
        <f>'E-Emergency Mgmt&amp;Public Safety'!T10</f>
        <v>0</v>
      </c>
      <c r="U137" s="456"/>
      <c r="V137" s="456"/>
      <c r="W137" s="459">
        <f>'E-Emergency Mgmt&amp;Public Safety'!V10</f>
        <v>0</v>
      </c>
      <c r="X137" s="459">
        <f>'E-Emergency Mgmt&amp;Public Safety'!W10</f>
        <v>0</v>
      </c>
      <c r="Y137" s="1">
        <f>LOOKUP(A137,'E-Emergency Mgmt&amp;Public Safety'!$A$10:$A$36,'E-Emergency Mgmt&amp;Public Safety'!$Y$10:$Y$36)</f>
        <v>6</v>
      </c>
    </row>
    <row r="138" spans="1:25" ht="13" customHeight="1" x14ac:dyDescent="0.15">
      <c r="A138" s="1" t="s">
        <v>363</v>
      </c>
      <c r="B138" s="4" t="s">
        <v>90</v>
      </c>
      <c r="C138" s="4"/>
      <c r="D138" s="13"/>
      <c r="E138" s="4"/>
      <c r="F138" s="4"/>
      <c r="G138" s="13"/>
      <c r="H138" s="13" t="s">
        <v>160</v>
      </c>
      <c r="I138" s="668" t="s">
        <v>364</v>
      </c>
      <c r="J138" s="650"/>
      <c r="K138" s="650"/>
      <c r="L138" s="650"/>
      <c r="M138" s="650"/>
      <c r="N138" s="650"/>
      <c r="O138" s="650"/>
      <c r="P138" s="650"/>
      <c r="Q138" s="455">
        <f>'E-Emergency Mgmt&amp;Public Safety'!Q11</f>
        <v>1</v>
      </c>
      <c r="R138" s="455">
        <f>'E-Emergency Mgmt&amp;Public Safety'!R11</f>
        <v>0</v>
      </c>
      <c r="S138" s="515"/>
      <c r="T138" s="456">
        <v>1</v>
      </c>
      <c r="U138" s="456"/>
      <c r="V138" s="456"/>
      <c r="W138" s="459">
        <f>'E-Emergency Mgmt&amp;Public Safety'!V11</f>
        <v>0</v>
      </c>
      <c r="X138" s="459">
        <f>'E-Emergency Mgmt&amp;Public Safety'!W11</f>
        <v>0</v>
      </c>
      <c r="Y138" s="1">
        <f>LOOKUP(A138,'E-Emergency Mgmt&amp;Public Safety'!$A$10:$A$36,'E-Emergency Mgmt&amp;Public Safety'!$Y$10:$Y$36)</f>
        <v>6</v>
      </c>
    </row>
    <row r="139" spans="1:25" ht="13" hidden="1" customHeight="1" x14ac:dyDescent="0.15">
      <c r="A139" s="1"/>
      <c r="B139" s="12"/>
      <c r="C139" s="4"/>
      <c r="D139" s="13"/>
      <c r="E139" s="4"/>
      <c r="F139" s="4"/>
      <c r="G139" s="13"/>
      <c r="H139" s="13"/>
      <c r="I139" s="452"/>
      <c r="J139" s="542"/>
      <c r="K139" s="542"/>
      <c r="L139" s="542"/>
      <c r="M139" s="542"/>
      <c r="N139" s="542"/>
      <c r="O139" s="542"/>
      <c r="P139" s="542"/>
      <c r="Q139" s="459">
        <v>0</v>
      </c>
      <c r="R139" s="459">
        <v>0</v>
      </c>
      <c r="S139" s="460"/>
      <c r="T139" s="460">
        <v>0</v>
      </c>
      <c r="U139" s="460"/>
      <c r="V139" s="460"/>
      <c r="W139" s="459">
        <f>'E-Emergency Mgmt&amp;Public Safety'!V12</f>
        <v>0</v>
      </c>
      <c r="X139" s="459">
        <f>'E-Emergency Mgmt&amp;Public Safety'!W12</f>
        <v>0</v>
      </c>
      <c r="Y139" s="1"/>
    </row>
    <row r="140" spans="1:25" ht="13" customHeight="1" x14ac:dyDescent="0.15">
      <c r="A140" s="1" t="s">
        <v>365</v>
      </c>
      <c r="B140" s="12" t="s">
        <v>85</v>
      </c>
      <c r="C140" s="13"/>
      <c r="D140" s="4"/>
      <c r="E140" s="13" t="s">
        <v>160</v>
      </c>
      <c r="F140" s="4"/>
      <c r="G140" s="4"/>
      <c r="H140" s="4"/>
      <c r="I140" s="668" t="s">
        <v>366</v>
      </c>
      <c r="J140" s="669"/>
      <c r="K140" s="669"/>
      <c r="L140" s="669"/>
      <c r="M140" s="669"/>
      <c r="N140" s="669"/>
      <c r="O140" s="669"/>
      <c r="P140" s="669"/>
      <c r="Q140" s="455">
        <f>'E-Emergency Mgmt&amp;Public Safety'!Q13</f>
        <v>3</v>
      </c>
      <c r="R140" s="455">
        <f>'E-Emergency Mgmt&amp;Public Safety'!R13</f>
        <v>0</v>
      </c>
      <c r="S140" s="515"/>
      <c r="T140" s="456">
        <f>'E-Emergency Mgmt&amp;Public Safety'!T13</f>
        <v>0</v>
      </c>
      <c r="U140" s="456"/>
      <c r="V140" s="456"/>
      <c r="W140" s="459">
        <f>'E-Emergency Mgmt&amp;Public Safety'!V13</f>
        <v>0</v>
      </c>
      <c r="X140" s="459">
        <f>'E-Emergency Mgmt&amp;Public Safety'!W13</f>
        <v>0</v>
      </c>
      <c r="Y140" s="1">
        <f>LOOKUP(A140,'E-Emergency Mgmt&amp;Public Safety'!$A$10:$A$36,'E-Emergency Mgmt&amp;Public Safety'!$Y$10:$Y$36)</f>
        <v>6</v>
      </c>
    </row>
    <row r="141" spans="1:25" ht="13" customHeight="1" x14ac:dyDescent="0.15">
      <c r="A141" s="1" t="s">
        <v>367</v>
      </c>
      <c r="B141" s="12" t="s">
        <v>85</v>
      </c>
      <c r="C141" s="13"/>
      <c r="D141" s="4"/>
      <c r="E141" s="13" t="s">
        <v>160</v>
      </c>
      <c r="F141" s="4"/>
      <c r="G141" s="4"/>
      <c r="H141" s="4"/>
      <c r="I141" s="668" t="s">
        <v>368</v>
      </c>
      <c r="J141" s="669"/>
      <c r="K141" s="669"/>
      <c r="L141" s="669"/>
      <c r="M141" s="669"/>
      <c r="N141" s="669"/>
      <c r="O141" s="669"/>
      <c r="P141" s="669"/>
      <c r="Q141" s="455">
        <f>'E-Emergency Mgmt&amp;Public Safety'!Q14</f>
        <v>1</v>
      </c>
      <c r="R141" s="455">
        <f>'E-Emergency Mgmt&amp;Public Safety'!R14</f>
        <v>0</v>
      </c>
      <c r="S141" s="515"/>
      <c r="T141" s="456">
        <f>'E-Emergency Mgmt&amp;Public Safety'!T14</f>
        <v>0</v>
      </c>
      <c r="U141" s="456"/>
      <c r="V141" s="456"/>
      <c r="W141" s="459">
        <f>'E-Emergency Mgmt&amp;Public Safety'!V14</f>
        <v>0</v>
      </c>
      <c r="X141" s="459">
        <f>'E-Emergency Mgmt&amp;Public Safety'!W14</f>
        <v>0</v>
      </c>
      <c r="Y141" s="1">
        <f>LOOKUP(A141,'E-Emergency Mgmt&amp;Public Safety'!$A$10:$A$36,'E-Emergency Mgmt&amp;Public Safety'!$Y$10:$Y$36)</f>
        <v>6</v>
      </c>
    </row>
    <row r="142" spans="1:25" ht="13" hidden="1" customHeight="1" x14ac:dyDescent="0.15">
      <c r="A142" s="1"/>
      <c r="B142" s="12"/>
      <c r="C142" s="13"/>
      <c r="D142" s="4"/>
      <c r="E142" s="13"/>
      <c r="F142" s="4"/>
      <c r="G142" s="4"/>
      <c r="H142" s="4"/>
      <c r="I142" s="452"/>
      <c r="J142" s="453"/>
      <c r="K142" s="453"/>
      <c r="L142" s="453"/>
      <c r="M142" s="453"/>
      <c r="N142" s="453"/>
      <c r="O142" s="453"/>
      <c r="P142" s="453"/>
      <c r="Q142" s="455">
        <f>'E-Emergency Mgmt&amp;Public Safety'!Q15</f>
        <v>0</v>
      </c>
      <c r="R142" s="455">
        <f>'E-Emergency Mgmt&amp;Public Safety'!R15</f>
        <v>0</v>
      </c>
      <c r="S142" s="515"/>
      <c r="T142" s="456">
        <f>'E-Emergency Mgmt&amp;Public Safety'!T15</f>
        <v>0</v>
      </c>
      <c r="U142" s="456"/>
      <c r="V142" s="456"/>
      <c r="W142" s="459">
        <f>'E-Emergency Mgmt&amp;Public Safety'!V15</f>
        <v>0</v>
      </c>
      <c r="X142" s="459">
        <f>'E-Emergency Mgmt&amp;Public Safety'!W15</f>
        <v>0</v>
      </c>
      <c r="Y142" s="1"/>
    </row>
    <row r="143" spans="1:25" ht="13" customHeight="1" x14ac:dyDescent="0.15">
      <c r="A143" s="1" t="s">
        <v>369</v>
      </c>
      <c r="B143" s="4" t="s">
        <v>195</v>
      </c>
      <c r="C143" s="13" t="s">
        <v>160</v>
      </c>
      <c r="D143" s="4"/>
      <c r="E143" s="4"/>
      <c r="F143" s="4"/>
      <c r="G143" s="4"/>
      <c r="H143" s="13" t="s">
        <v>160</v>
      </c>
      <c r="I143" s="668" t="s">
        <v>370</v>
      </c>
      <c r="J143" s="669"/>
      <c r="K143" s="669"/>
      <c r="L143" s="669"/>
      <c r="M143" s="669"/>
      <c r="N143" s="669"/>
      <c r="O143" s="669"/>
      <c r="P143" s="669"/>
      <c r="Q143" s="455">
        <f>'E-Emergency Mgmt&amp;Public Safety'!Q16</f>
        <v>1</v>
      </c>
      <c r="R143" s="455">
        <f>'E-Emergency Mgmt&amp;Public Safety'!R16</f>
        <v>0</v>
      </c>
      <c r="S143" s="515"/>
      <c r="T143" s="456">
        <f>'E-Emergency Mgmt&amp;Public Safety'!T16</f>
        <v>0</v>
      </c>
      <c r="U143" s="456"/>
      <c r="V143" s="456"/>
      <c r="W143" s="459">
        <f>'E-Emergency Mgmt&amp;Public Safety'!V16</f>
        <v>0</v>
      </c>
      <c r="X143" s="459">
        <f>'E-Emergency Mgmt&amp;Public Safety'!W16</f>
        <v>0</v>
      </c>
      <c r="Y143" s="1">
        <f>LOOKUP(A143,'E-Emergency Mgmt&amp;Public Safety'!$A$10:$A$36,'E-Emergency Mgmt&amp;Public Safety'!$Y$10:$Y$36)</f>
        <v>6</v>
      </c>
    </row>
    <row r="144" spans="1:25" ht="13" hidden="1" customHeight="1" x14ac:dyDescent="0.15">
      <c r="A144" s="1"/>
      <c r="B144" s="4"/>
      <c r="C144" s="13"/>
      <c r="D144" s="4"/>
      <c r="E144" s="4"/>
      <c r="F144" s="4"/>
      <c r="G144" s="4"/>
      <c r="H144" s="13"/>
      <c r="I144" s="452"/>
      <c r="J144" s="453"/>
      <c r="K144" s="453"/>
      <c r="L144" s="453"/>
      <c r="M144" s="453"/>
      <c r="N144" s="453"/>
      <c r="O144" s="453"/>
      <c r="P144" s="453"/>
      <c r="Q144" s="459">
        <v>0</v>
      </c>
      <c r="R144" s="459">
        <v>0</v>
      </c>
      <c r="S144" s="460"/>
      <c r="T144" s="460">
        <v>0</v>
      </c>
      <c r="U144" s="460"/>
      <c r="V144" s="460"/>
      <c r="W144" s="459">
        <f>'E-Emergency Mgmt&amp;Public Safety'!V17</f>
        <v>0</v>
      </c>
      <c r="X144" s="459">
        <f>'E-Emergency Mgmt&amp;Public Safety'!W17</f>
        <v>0</v>
      </c>
      <c r="Y144" s="1"/>
    </row>
    <row r="145" spans="1:25" ht="26" customHeight="1" x14ac:dyDescent="0.15">
      <c r="A145" s="1" t="s">
        <v>371</v>
      </c>
      <c r="B145" s="4" t="s">
        <v>195</v>
      </c>
      <c r="C145" s="13" t="s">
        <v>160</v>
      </c>
      <c r="D145" s="4"/>
      <c r="E145" s="4"/>
      <c r="F145" s="4"/>
      <c r="G145" s="4"/>
      <c r="H145" s="13" t="s">
        <v>160</v>
      </c>
      <c r="I145" s="668" t="s">
        <v>372</v>
      </c>
      <c r="J145" s="669"/>
      <c r="K145" s="669"/>
      <c r="L145" s="669"/>
      <c r="M145" s="669"/>
      <c r="N145" s="669"/>
      <c r="O145" s="669"/>
      <c r="P145" s="669"/>
      <c r="Q145" s="455">
        <f>'E-Emergency Mgmt&amp;Public Safety'!Q18</f>
        <v>1</v>
      </c>
      <c r="R145" s="455">
        <f>'E-Emergency Mgmt&amp;Public Safety'!R18</f>
        <v>0</v>
      </c>
      <c r="S145" s="515"/>
      <c r="T145" s="456">
        <f>'E-Emergency Mgmt&amp;Public Safety'!T18</f>
        <v>0</v>
      </c>
      <c r="U145" s="456"/>
      <c r="V145" s="456"/>
      <c r="W145" s="459">
        <f>'E-Emergency Mgmt&amp;Public Safety'!V18</f>
        <v>0</v>
      </c>
      <c r="X145" s="459">
        <f>'E-Emergency Mgmt&amp;Public Safety'!W18</f>
        <v>0</v>
      </c>
      <c r="Y145" s="1">
        <f>LOOKUP(A145,'E-Emergency Mgmt&amp;Public Safety'!$A$10:$A$36,'E-Emergency Mgmt&amp;Public Safety'!$Y$10:$Y$36)</f>
        <v>6</v>
      </c>
    </row>
    <row r="146" spans="1:25" ht="13" hidden="1" customHeight="1" x14ac:dyDescent="0.15">
      <c r="A146" s="1"/>
      <c r="B146" s="4"/>
      <c r="C146" s="13"/>
      <c r="D146" s="4"/>
      <c r="E146" s="4"/>
      <c r="F146" s="4"/>
      <c r="G146" s="4"/>
      <c r="H146" s="13"/>
      <c r="I146" s="452"/>
      <c r="J146" s="453"/>
      <c r="K146" s="453"/>
      <c r="L146" s="453"/>
      <c r="M146" s="453"/>
      <c r="N146" s="453"/>
      <c r="O146" s="453"/>
      <c r="P146" s="453"/>
      <c r="Q146" s="459">
        <v>0</v>
      </c>
      <c r="R146" s="459">
        <v>0</v>
      </c>
      <c r="S146" s="460"/>
      <c r="T146" s="460">
        <v>0</v>
      </c>
      <c r="U146" s="460"/>
      <c r="V146" s="460"/>
      <c r="W146" s="459">
        <f>'E-Emergency Mgmt&amp;Public Safety'!V19</f>
        <v>0</v>
      </c>
      <c r="X146" s="459">
        <f>'E-Emergency Mgmt&amp;Public Safety'!W19</f>
        <v>0</v>
      </c>
      <c r="Y146" s="1"/>
    </row>
    <row r="147" spans="1:25" ht="13" customHeight="1" x14ac:dyDescent="0.15">
      <c r="A147" s="1" t="s">
        <v>373</v>
      </c>
      <c r="B147" s="4" t="s">
        <v>90</v>
      </c>
      <c r="C147" s="4"/>
      <c r="D147" s="4"/>
      <c r="E147" s="4"/>
      <c r="F147" s="4"/>
      <c r="G147" s="4"/>
      <c r="H147" s="13" t="s">
        <v>160</v>
      </c>
      <c r="I147" s="668" t="s">
        <v>374</v>
      </c>
      <c r="J147" s="669"/>
      <c r="K147" s="669"/>
      <c r="L147" s="669"/>
      <c r="M147" s="669"/>
      <c r="N147" s="669"/>
      <c r="O147" s="669"/>
      <c r="P147" s="669"/>
      <c r="Q147" s="455">
        <f>'E-Emergency Mgmt&amp;Public Safety'!Q20</f>
        <v>1</v>
      </c>
      <c r="R147" s="455">
        <f>'E-Emergency Mgmt&amp;Public Safety'!R20</f>
        <v>0</v>
      </c>
      <c r="S147" s="515"/>
      <c r="T147" s="456">
        <f>'E-Emergency Mgmt&amp;Public Safety'!T20</f>
        <v>0</v>
      </c>
      <c r="U147" s="456"/>
      <c r="V147" s="456"/>
      <c r="W147" s="459">
        <f>'E-Emergency Mgmt&amp;Public Safety'!V20</f>
        <v>0</v>
      </c>
      <c r="X147" s="459">
        <f>'E-Emergency Mgmt&amp;Public Safety'!W20</f>
        <v>0</v>
      </c>
      <c r="Y147" s="1">
        <f>LOOKUP(A147,'E-Emergency Mgmt&amp;Public Safety'!$A$10:$A$36,'E-Emergency Mgmt&amp;Public Safety'!$Y$10:$Y$36)</f>
        <v>6</v>
      </c>
    </row>
    <row r="148" spans="1:25" ht="13" customHeight="1" x14ac:dyDescent="0.15">
      <c r="A148" s="1" t="s">
        <v>375</v>
      </c>
      <c r="B148" s="4" t="s">
        <v>90</v>
      </c>
      <c r="C148" s="4"/>
      <c r="D148" s="4"/>
      <c r="E148" s="4"/>
      <c r="F148" s="4"/>
      <c r="G148" s="4"/>
      <c r="H148" s="13" t="s">
        <v>160</v>
      </c>
      <c r="I148" s="668" t="s">
        <v>376</v>
      </c>
      <c r="J148" s="669"/>
      <c r="K148" s="669"/>
      <c r="L148" s="669"/>
      <c r="M148" s="669"/>
      <c r="N148" s="669"/>
      <c r="O148" s="669"/>
      <c r="P148" s="669"/>
      <c r="Q148" s="455">
        <f>'E-Emergency Mgmt&amp;Public Safety'!Q21</f>
        <v>1</v>
      </c>
      <c r="R148" s="455">
        <f>'E-Emergency Mgmt&amp;Public Safety'!R21</f>
        <v>0</v>
      </c>
      <c r="S148" s="515"/>
      <c r="T148" s="456">
        <f>'E-Emergency Mgmt&amp;Public Safety'!T21</f>
        <v>0</v>
      </c>
      <c r="U148" s="456"/>
      <c r="V148" s="456"/>
      <c r="W148" s="459">
        <f>'E-Emergency Mgmt&amp;Public Safety'!V21</f>
        <v>0</v>
      </c>
      <c r="X148" s="459">
        <f>'E-Emergency Mgmt&amp;Public Safety'!W21</f>
        <v>0</v>
      </c>
      <c r="Y148" s="1">
        <f>LOOKUP(A148,'E-Emergency Mgmt&amp;Public Safety'!$A$10:$A$36,'E-Emergency Mgmt&amp;Public Safety'!$Y$10:$Y$36)</f>
        <v>6</v>
      </c>
    </row>
    <row r="149" spans="1:25" ht="13" hidden="1" customHeight="1" x14ac:dyDescent="0.15">
      <c r="A149" s="1"/>
      <c r="B149" s="4"/>
      <c r="C149" s="4"/>
      <c r="D149" s="4"/>
      <c r="E149" s="4"/>
      <c r="F149" s="4"/>
      <c r="G149" s="4"/>
      <c r="H149" s="13"/>
      <c r="I149" s="452"/>
      <c r="J149" s="453"/>
      <c r="K149" s="453"/>
      <c r="L149" s="453"/>
      <c r="M149" s="453"/>
      <c r="N149" s="453"/>
      <c r="O149" s="453"/>
      <c r="P149" s="453"/>
      <c r="Q149" s="459">
        <v>0</v>
      </c>
      <c r="R149" s="459">
        <v>0</v>
      </c>
      <c r="S149" s="460"/>
      <c r="T149" s="460">
        <v>0</v>
      </c>
      <c r="U149" s="460"/>
      <c r="V149" s="460"/>
      <c r="W149" s="459">
        <f>'E-Emergency Mgmt&amp;Public Safety'!V22</f>
        <v>0</v>
      </c>
      <c r="X149" s="459">
        <f>'E-Emergency Mgmt&amp;Public Safety'!W22</f>
        <v>0</v>
      </c>
      <c r="Y149" s="1"/>
    </row>
    <row r="150" spans="1:25" ht="13" customHeight="1" x14ac:dyDescent="0.15">
      <c r="A150" s="1" t="s">
        <v>377</v>
      </c>
      <c r="B150" s="4" t="s">
        <v>90</v>
      </c>
      <c r="C150" s="13" t="s">
        <v>160</v>
      </c>
      <c r="D150" s="4"/>
      <c r="E150" s="4"/>
      <c r="F150" s="4"/>
      <c r="G150" s="4"/>
      <c r="H150" s="13" t="s">
        <v>160</v>
      </c>
      <c r="I150" s="668" t="s">
        <v>378</v>
      </c>
      <c r="J150" s="669"/>
      <c r="K150" s="669"/>
      <c r="L150" s="669"/>
      <c r="M150" s="669"/>
      <c r="N150" s="669"/>
      <c r="O150" s="669"/>
      <c r="P150" s="669"/>
      <c r="Q150" s="455">
        <f>'E-Emergency Mgmt&amp;Public Safety'!Q23</f>
        <v>3</v>
      </c>
      <c r="R150" s="455">
        <f>'E-Emergency Mgmt&amp;Public Safety'!R23</f>
        <v>0</v>
      </c>
      <c r="S150" s="515"/>
      <c r="T150" s="456">
        <f>'E-Emergency Mgmt&amp;Public Safety'!T23</f>
        <v>0</v>
      </c>
      <c r="U150" s="456"/>
      <c r="V150" s="456"/>
      <c r="W150" s="459">
        <f>'E-Emergency Mgmt&amp;Public Safety'!V23</f>
        <v>0</v>
      </c>
      <c r="X150" s="459">
        <f>'E-Emergency Mgmt&amp;Public Safety'!W23</f>
        <v>0</v>
      </c>
      <c r="Y150" s="1">
        <f>LOOKUP(A150,'E-Emergency Mgmt&amp;Public Safety'!$A$10:$A$36,'E-Emergency Mgmt&amp;Public Safety'!$Y$10:$Y$36)</f>
        <v>6</v>
      </c>
    </row>
    <row r="151" spans="1:25" ht="13" customHeight="1" x14ac:dyDescent="0.15">
      <c r="A151" s="1" t="s">
        <v>379</v>
      </c>
      <c r="B151" s="12" t="s">
        <v>85</v>
      </c>
      <c r="C151" s="13"/>
      <c r="D151" s="13" t="s">
        <v>160</v>
      </c>
      <c r="E151" s="4"/>
      <c r="F151" s="4"/>
      <c r="G151" s="4"/>
      <c r="H151" s="13" t="s">
        <v>160</v>
      </c>
      <c r="I151" s="668" t="s">
        <v>380</v>
      </c>
      <c r="J151" s="669"/>
      <c r="K151" s="669"/>
      <c r="L151" s="669"/>
      <c r="M151" s="669"/>
      <c r="N151" s="669"/>
      <c r="O151" s="669"/>
      <c r="P151" s="669"/>
      <c r="Q151" s="455">
        <f>'E-Emergency Mgmt&amp;Public Safety'!Q24</f>
        <v>1</v>
      </c>
      <c r="R151" s="455">
        <f>'E-Emergency Mgmt&amp;Public Safety'!R24</f>
        <v>0</v>
      </c>
      <c r="S151" s="515"/>
      <c r="T151" s="456">
        <f>'E-Emergency Mgmt&amp;Public Safety'!T24</f>
        <v>0</v>
      </c>
      <c r="U151" s="456"/>
      <c r="V151" s="456"/>
      <c r="W151" s="459">
        <f>'E-Emergency Mgmt&amp;Public Safety'!V24</f>
        <v>0</v>
      </c>
      <c r="X151" s="459">
        <f>'E-Emergency Mgmt&amp;Public Safety'!W24</f>
        <v>0</v>
      </c>
      <c r="Y151" s="1">
        <f>LOOKUP(A151,'E-Emergency Mgmt&amp;Public Safety'!$A$10:$A$36,'E-Emergency Mgmt&amp;Public Safety'!$Y$10:$Y$36)</f>
        <v>6</v>
      </c>
    </row>
    <row r="152" spans="1:25" ht="13" hidden="1" customHeight="1" x14ac:dyDescent="0.15">
      <c r="A152" s="1"/>
      <c r="B152" s="12"/>
      <c r="C152" s="13"/>
      <c r="D152" s="13"/>
      <c r="E152" s="4"/>
      <c r="F152" s="4"/>
      <c r="G152" s="4"/>
      <c r="H152" s="13"/>
      <c r="I152" s="452"/>
      <c r="J152" s="453"/>
      <c r="K152" s="453"/>
      <c r="L152" s="453"/>
      <c r="M152" s="453"/>
      <c r="N152" s="453"/>
      <c r="O152" s="453"/>
      <c r="P152" s="453"/>
      <c r="Q152" s="459">
        <v>0</v>
      </c>
      <c r="R152" s="459">
        <v>0</v>
      </c>
      <c r="S152" s="460"/>
      <c r="T152" s="460">
        <v>0</v>
      </c>
      <c r="U152" s="460"/>
      <c r="V152" s="460"/>
      <c r="W152" s="459">
        <f>'A-Administration'!V187</f>
        <v>0</v>
      </c>
      <c r="X152" s="459"/>
      <c r="Y152" s="1"/>
    </row>
    <row r="153" spans="1:25" ht="13" customHeight="1" x14ac:dyDescent="0.15">
      <c r="A153" s="1" t="s">
        <v>381</v>
      </c>
      <c r="B153" s="12" t="s">
        <v>85</v>
      </c>
      <c r="C153" s="13"/>
      <c r="D153" s="13" t="s">
        <v>160</v>
      </c>
      <c r="E153" s="4"/>
      <c r="F153" s="4"/>
      <c r="G153" s="13" t="s">
        <v>160</v>
      </c>
      <c r="H153" s="13" t="s">
        <v>160</v>
      </c>
      <c r="I153" s="668" t="s">
        <v>382</v>
      </c>
      <c r="J153" s="650"/>
      <c r="K153" s="650"/>
      <c r="L153" s="650"/>
      <c r="M153" s="650"/>
      <c r="N153" s="650"/>
      <c r="O153" s="650"/>
      <c r="P153" s="650"/>
      <c r="Q153" s="455">
        <f>'F-Energy Efficiency, C&amp;S'!Q10</f>
        <v>3</v>
      </c>
      <c r="R153" s="455">
        <f>'F-Energy Efficiency, C&amp;S'!R10</f>
        <v>0</v>
      </c>
      <c r="S153" s="515">
        <f>'F-Energy Efficiency, C&amp;S'!S10</f>
        <v>0</v>
      </c>
      <c r="T153" s="456">
        <f>'F-Energy Efficiency, C&amp;S'!T10</f>
        <v>0</v>
      </c>
      <c r="U153" s="456"/>
      <c r="V153" s="456"/>
      <c r="W153" s="459">
        <f>'F-Energy Efficiency, C&amp;S'!V10</f>
        <v>0</v>
      </c>
      <c r="X153" s="459">
        <f>'F-Energy Efficiency, C&amp;S'!W10</f>
        <v>0</v>
      </c>
      <c r="Y153" s="1">
        <f>LOOKUP(A153,'F-Energy Efficiency, C&amp;S'!$A$10:$A$48,'F-Energy Efficiency, C&amp;S'!$Y$10:$Y$48)</f>
        <v>7</v>
      </c>
    </row>
    <row r="154" spans="1:25" ht="13" customHeight="1" x14ac:dyDescent="0.15">
      <c r="A154" s="1" t="s">
        <v>383</v>
      </c>
      <c r="B154" s="12" t="s">
        <v>85</v>
      </c>
      <c r="C154" s="13"/>
      <c r="D154" s="13"/>
      <c r="E154" s="4"/>
      <c r="F154" s="4"/>
      <c r="G154" s="13" t="s">
        <v>160</v>
      </c>
      <c r="H154" s="13"/>
      <c r="I154" s="668" t="s">
        <v>384</v>
      </c>
      <c r="J154" s="650"/>
      <c r="K154" s="650"/>
      <c r="L154" s="650"/>
      <c r="M154" s="650"/>
      <c r="N154" s="650"/>
      <c r="O154" s="650"/>
      <c r="P154" s="650"/>
      <c r="Q154" s="455">
        <f>'F-Energy Efficiency, C&amp;S'!Q11</f>
        <v>1</v>
      </c>
      <c r="R154" s="455">
        <f>'F-Energy Efficiency, C&amp;S'!R11</f>
        <v>0</v>
      </c>
      <c r="S154" s="515">
        <f>'F-Energy Efficiency, C&amp;S'!S11</f>
        <v>0</v>
      </c>
      <c r="T154" s="456">
        <f>'F-Energy Efficiency, C&amp;S'!T11</f>
        <v>0</v>
      </c>
      <c r="U154" s="456"/>
      <c r="V154" s="456"/>
      <c r="W154" s="459">
        <f>'F-Energy Efficiency, C&amp;S'!V11</f>
        <v>0</v>
      </c>
      <c r="X154" s="459">
        <f>'F-Energy Efficiency, C&amp;S'!W11</f>
        <v>0</v>
      </c>
      <c r="Y154" s="1">
        <f>LOOKUP(A154,'F-Energy Efficiency, C&amp;S'!$A$10:$A$48,'F-Energy Efficiency, C&amp;S'!$Y$10:$Y$48)</f>
        <v>7</v>
      </c>
    </row>
    <row r="155" spans="1:25" ht="13" customHeight="1" x14ac:dyDescent="0.15">
      <c r="A155" s="1" t="s">
        <v>385</v>
      </c>
      <c r="B155" s="12" t="s">
        <v>85</v>
      </c>
      <c r="C155" s="13"/>
      <c r="D155" s="13"/>
      <c r="E155" s="4"/>
      <c r="F155" s="4"/>
      <c r="G155" s="13" t="s">
        <v>160</v>
      </c>
      <c r="H155" s="13" t="s">
        <v>160</v>
      </c>
      <c r="I155" s="668" t="s">
        <v>386</v>
      </c>
      <c r="J155" s="650"/>
      <c r="K155" s="650"/>
      <c r="L155" s="650"/>
      <c r="M155" s="650"/>
      <c r="N155" s="650"/>
      <c r="O155" s="650"/>
      <c r="P155" s="650"/>
      <c r="Q155" s="455">
        <f>'F-Energy Efficiency, C&amp;S'!Q12</f>
        <v>1</v>
      </c>
      <c r="R155" s="455">
        <f>'F-Energy Efficiency, C&amp;S'!R12</f>
        <v>0</v>
      </c>
      <c r="S155" s="515">
        <f>'F-Energy Efficiency, C&amp;S'!S12</f>
        <v>0</v>
      </c>
      <c r="T155" s="456">
        <f>'F-Energy Efficiency, C&amp;S'!T12</f>
        <v>0</v>
      </c>
      <c r="U155" s="456"/>
      <c r="V155" s="456"/>
      <c r="W155" s="459">
        <f>'F-Energy Efficiency, C&amp;S'!V12</f>
        <v>0</v>
      </c>
      <c r="X155" s="459">
        <f>'F-Energy Efficiency, C&amp;S'!W12</f>
        <v>0</v>
      </c>
      <c r="Y155" s="1">
        <f>LOOKUP(A155,'F-Energy Efficiency, C&amp;S'!$A$10:$A$48,'F-Energy Efficiency, C&amp;S'!$Y$10:$Y$48)</f>
        <v>7</v>
      </c>
    </row>
    <row r="156" spans="1:25" ht="13" customHeight="1" x14ac:dyDescent="0.15">
      <c r="A156" s="1" t="s">
        <v>387</v>
      </c>
      <c r="B156" s="12" t="s">
        <v>85</v>
      </c>
      <c r="C156" s="13"/>
      <c r="D156" s="13"/>
      <c r="E156" s="4"/>
      <c r="F156" s="4"/>
      <c r="G156" s="13" t="s">
        <v>160</v>
      </c>
      <c r="H156" s="13"/>
      <c r="I156" s="668" t="s">
        <v>388</v>
      </c>
      <c r="J156" s="650"/>
      <c r="K156" s="650"/>
      <c r="L156" s="650"/>
      <c r="M156" s="650"/>
      <c r="N156" s="650"/>
      <c r="O156" s="650"/>
      <c r="P156" s="650"/>
      <c r="Q156" s="455">
        <f>'F-Energy Efficiency, C&amp;S'!Q13</f>
        <v>1</v>
      </c>
      <c r="R156" s="455">
        <f>'F-Energy Efficiency, C&amp;S'!R13</f>
        <v>0</v>
      </c>
      <c r="S156" s="515">
        <f>'F-Energy Efficiency, C&amp;S'!S13</f>
        <v>0</v>
      </c>
      <c r="T156" s="456">
        <f>'F-Energy Efficiency, C&amp;S'!T13</f>
        <v>0</v>
      </c>
      <c r="U156" s="456"/>
      <c r="V156" s="456"/>
      <c r="W156" s="459">
        <f>'F-Energy Efficiency, C&amp;S'!V13</f>
        <v>0</v>
      </c>
      <c r="X156" s="459">
        <f>'F-Energy Efficiency, C&amp;S'!W13</f>
        <v>0</v>
      </c>
      <c r="Y156" s="1">
        <f>LOOKUP(A156,'F-Energy Efficiency, C&amp;S'!$A$10:$A$48,'F-Energy Efficiency, C&amp;S'!$Y$10:$Y$48)</f>
        <v>7</v>
      </c>
    </row>
    <row r="157" spans="1:25" ht="13" hidden="1" customHeight="1" x14ac:dyDescent="0.15">
      <c r="A157" s="1"/>
      <c r="B157" s="12"/>
      <c r="C157" s="13"/>
      <c r="D157" s="13"/>
      <c r="E157" s="4"/>
      <c r="F157" s="4"/>
      <c r="G157" s="13"/>
      <c r="H157" s="13"/>
      <c r="I157" s="452"/>
      <c r="J157" s="542"/>
      <c r="K157" s="542"/>
      <c r="L157" s="542"/>
      <c r="M157" s="542"/>
      <c r="N157" s="542"/>
      <c r="O157" s="542"/>
      <c r="P157" s="542"/>
      <c r="Q157" s="455">
        <f>'F-Energy Efficiency, C&amp;S'!Q14</f>
        <v>0</v>
      </c>
      <c r="R157" s="455">
        <f>'F-Energy Efficiency, C&amp;S'!R14</f>
        <v>0</v>
      </c>
      <c r="S157" s="515">
        <f>'F-Energy Efficiency, C&amp;S'!S14</f>
        <v>0</v>
      </c>
      <c r="T157" s="456">
        <f>'F-Energy Efficiency, C&amp;S'!T14</f>
        <v>0</v>
      </c>
      <c r="U157" s="456"/>
      <c r="V157" s="456"/>
      <c r="W157" s="459">
        <f>'F-Energy Efficiency, C&amp;S'!V14</f>
        <v>0</v>
      </c>
      <c r="X157" s="459">
        <f>'F-Energy Efficiency, C&amp;S'!W14</f>
        <v>0</v>
      </c>
      <c r="Y157" s="1"/>
    </row>
    <row r="158" spans="1:25" ht="13" customHeight="1" x14ac:dyDescent="0.15">
      <c r="A158" s="1" t="s">
        <v>389</v>
      </c>
      <c r="B158" s="4" t="s">
        <v>85</v>
      </c>
      <c r="C158" s="13"/>
      <c r="D158" s="13"/>
      <c r="E158" s="13"/>
      <c r="F158" s="13"/>
      <c r="G158" s="4"/>
      <c r="H158" s="13" t="s">
        <v>160</v>
      </c>
      <c r="I158" s="668" t="s">
        <v>390</v>
      </c>
      <c r="J158" s="669"/>
      <c r="K158" s="669"/>
      <c r="L158" s="669"/>
      <c r="M158" s="669"/>
      <c r="N158" s="669"/>
      <c r="O158" s="669"/>
      <c r="P158" s="669"/>
      <c r="Q158" s="455">
        <f>'F-Energy Efficiency, C&amp;S'!Q15</f>
        <v>1</v>
      </c>
      <c r="R158" s="455">
        <f>'F-Energy Efficiency, C&amp;S'!R15</f>
        <v>0</v>
      </c>
      <c r="S158" s="515">
        <f>'F-Energy Efficiency, C&amp;S'!S15</f>
        <v>0</v>
      </c>
      <c r="T158" s="456">
        <f>'F-Energy Efficiency, C&amp;S'!T15</f>
        <v>0</v>
      </c>
      <c r="U158" s="456"/>
      <c r="V158" s="456"/>
      <c r="W158" s="459">
        <f>'F-Energy Efficiency, C&amp;S'!V15</f>
        <v>0</v>
      </c>
      <c r="X158" s="459">
        <f>'F-Energy Efficiency, C&amp;S'!W15</f>
        <v>0</v>
      </c>
      <c r="Y158" s="1">
        <f>LOOKUP(A158,'F-Energy Efficiency, C&amp;S'!$A$10:$A$48,'F-Energy Efficiency, C&amp;S'!$Y$10:$Y$48)</f>
        <v>7</v>
      </c>
    </row>
    <row r="159" spans="1:25" ht="13" customHeight="1" x14ac:dyDescent="0.15">
      <c r="A159" s="1" t="s">
        <v>391</v>
      </c>
      <c r="B159" s="4" t="s">
        <v>195</v>
      </c>
      <c r="C159" s="13" t="s">
        <v>160</v>
      </c>
      <c r="D159" s="13"/>
      <c r="E159" s="4"/>
      <c r="F159" s="4"/>
      <c r="G159" s="13"/>
      <c r="H159" s="4"/>
      <c r="I159" s="668" t="s">
        <v>392</v>
      </c>
      <c r="J159" s="669"/>
      <c r="K159" s="669"/>
      <c r="L159" s="669"/>
      <c r="M159" s="669"/>
      <c r="N159" s="669"/>
      <c r="O159" s="669"/>
      <c r="P159" s="669"/>
      <c r="Q159" s="455">
        <f>'F-Energy Efficiency, C&amp;S'!Q16</f>
        <v>1</v>
      </c>
      <c r="R159" s="455">
        <f>'F-Energy Efficiency, C&amp;S'!R16</f>
        <v>0</v>
      </c>
      <c r="S159" s="515">
        <f>'F-Energy Efficiency, C&amp;S'!S16</f>
        <v>0</v>
      </c>
      <c r="T159" s="456">
        <f>'F-Energy Efficiency, C&amp;S'!T16</f>
        <v>0</v>
      </c>
      <c r="U159" s="456"/>
      <c r="V159" s="456"/>
      <c r="W159" s="459">
        <f>'F-Energy Efficiency, C&amp;S'!V16</f>
        <v>0</v>
      </c>
      <c r="X159" s="459">
        <f>'F-Energy Efficiency, C&amp;S'!W16</f>
        <v>0</v>
      </c>
      <c r="Y159" s="1">
        <f>LOOKUP(A159,'F-Energy Efficiency, C&amp;S'!$A$10:$A$48,'F-Energy Efficiency, C&amp;S'!$Y$10:$Y$48)</f>
        <v>7</v>
      </c>
    </row>
    <row r="160" spans="1:25" ht="13" hidden="1" customHeight="1" x14ac:dyDescent="0.15">
      <c r="A160" s="1"/>
      <c r="B160" s="4"/>
      <c r="C160" s="13"/>
      <c r="D160" s="13"/>
      <c r="E160" s="4"/>
      <c r="F160" s="4"/>
      <c r="G160" s="13"/>
      <c r="H160" s="4"/>
      <c r="I160" s="452"/>
      <c r="J160" s="453"/>
      <c r="K160" s="453"/>
      <c r="L160" s="453"/>
      <c r="M160" s="453"/>
      <c r="N160" s="453"/>
      <c r="O160" s="453"/>
      <c r="P160" s="453"/>
      <c r="Q160" s="455">
        <f>'F-Energy Efficiency, C&amp;S'!Q17</f>
        <v>0</v>
      </c>
      <c r="R160" s="455">
        <f>'F-Energy Efficiency, C&amp;S'!R17</f>
        <v>0</v>
      </c>
      <c r="S160" s="515">
        <f>'F-Energy Efficiency, C&amp;S'!S17</f>
        <v>0</v>
      </c>
      <c r="T160" s="456">
        <f>'F-Energy Efficiency, C&amp;S'!T17</f>
        <v>0</v>
      </c>
      <c r="U160" s="456"/>
      <c r="V160" s="456"/>
      <c r="W160" s="459">
        <f>'F-Energy Efficiency, C&amp;S'!V17</f>
        <v>0</v>
      </c>
      <c r="X160" s="459">
        <f>'F-Energy Efficiency, C&amp;S'!W17</f>
        <v>0</v>
      </c>
      <c r="Y160" s="1"/>
    </row>
    <row r="161" spans="1:25" ht="13" customHeight="1" x14ac:dyDescent="0.15">
      <c r="A161" s="1" t="s">
        <v>393</v>
      </c>
      <c r="B161" s="4" t="s">
        <v>195</v>
      </c>
      <c r="C161" s="13" t="s">
        <v>160</v>
      </c>
      <c r="D161" s="13"/>
      <c r="E161" s="4"/>
      <c r="F161" s="4"/>
      <c r="G161" s="13"/>
      <c r="H161" s="4"/>
      <c r="I161" s="668" t="s">
        <v>394</v>
      </c>
      <c r="J161" s="669"/>
      <c r="K161" s="669"/>
      <c r="L161" s="669"/>
      <c r="M161" s="669"/>
      <c r="N161" s="669"/>
      <c r="O161" s="669"/>
      <c r="P161" s="669"/>
      <c r="Q161" s="455">
        <f>'F-Energy Efficiency, C&amp;S'!Q18</f>
        <v>1</v>
      </c>
      <c r="R161" s="455">
        <f>'F-Energy Efficiency, C&amp;S'!R18</f>
        <v>0</v>
      </c>
      <c r="S161" s="515">
        <f>'F-Energy Efficiency, C&amp;S'!S18</f>
        <v>0</v>
      </c>
      <c r="T161" s="456">
        <f>'F-Energy Efficiency, C&amp;S'!T18</f>
        <v>0</v>
      </c>
      <c r="U161" s="456"/>
      <c r="V161" s="456"/>
      <c r="W161" s="459">
        <f>'F-Energy Efficiency, C&amp;S'!V18</f>
        <v>0</v>
      </c>
      <c r="X161" s="459">
        <f>'F-Energy Efficiency, C&amp;S'!W18</f>
        <v>0</v>
      </c>
      <c r="Y161" s="1">
        <f>LOOKUP(A161,'F-Energy Efficiency, C&amp;S'!$A$10:$A$48,'F-Energy Efficiency, C&amp;S'!$Y$10:$Y$48)</f>
        <v>7</v>
      </c>
    </row>
    <row r="162" spans="1:25" ht="13" customHeight="1" x14ac:dyDescent="0.15">
      <c r="A162" s="1" t="s">
        <v>395</v>
      </c>
      <c r="B162" s="4" t="s">
        <v>195</v>
      </c>
      <c r="C162" s="13" t="s">
        <v>160</v>
      </c>
      <c r="D162" s="13"/>
      <c r="E162" s="4"/>
      <c r="F162" s="4"/>
      <c r="G162" s="13"/>
      <c r="H162" s="4"/>
      <c r="I162" s="668" t="s">
        <v>396</v>
      </c>
      <c r="J162" s="669"/>
      <c r="K162" s="669"/>
      <c r="L162" s="669"/>
      <c r="M162" s="669"/>
      <c r="N162" s="669"/>
      <c r="O162" s="669"/>
      <c r="P162" s="669"/>
      <c r="Q162" s="455">
        <f>'F-Energy Efficiency, C&amp;S'!Q19</f>
        <v>1</v>
      </c>
      <c r="R162" s="455">
        <f>'F-Energy Efficiency, C&amp;S'!R19</f>
        <v>0</v>
      </c>
      <c r="S162" s="515">
        <f>'F-Energy Efficiency, C&amp;S'!S19</f>
        <v>0</v>
      </c>
      <c r="T162" s="456">
        <f>'F-Energy Efficiency, C&amp;S'!T19</f>
        <v>0</v>
      </c>
      <c r="U162" s="456"/>
      <c r="V162" s="456"/>
      <c r="W162" s="459">
        <f>'F-Energy Efficiency, C&amp;S'!V19</f>
        <v>0</v>
      </c>
      <c r="X162" s="459">
        <f>'F-Energy Efficiency, C&amp;S'!W19</f>
        <v>0</v>
      </c>
      <c r="Y162" s="1">
        <f>LOOKUP(A162,'F-Energy Efficiency, C&amp;S'!$A$10:$A$48,'F-Energy Efficiency, C&amp;S'!$Y$10:$Y$48)</f>
        <v>7</v>
      </c>
    </row>
    <row r="163" spans="1:25" ht="13" customHeight="1" x14ac:dyDescent="0.15">
      <c r="A163" s="1" t="s">
        <v>397</v>
      </c>
      <c r="B163" s="4" t="s">
        <v>195</v>
      </c>
      <c r="C163" s="13" t="s">
        <v>160</v>
      </c>
      <c r="D163" s="13"/>
      <c r="E163" s="4"/>
      <c r="F163" s="4"/>
      <c r="G163" s="13"/>
      <c r="H163" s="4"/>
      <c r="I163" s="668" t="s">
        <v>398</v>
      </c>
      <c r="J163" s="669"/>
      <c r="K163" s="669"/>
      <c r="L163" s="669"/>
      <c r="M163" s="669"/>
      <c r="N163" s="669"/>
      <c r="O163" s="669"/>
      <c r="P163" s="669"/>
      <c r="Q163" s="455">
        <f>'F-Energy Efficiency, C&amp;S'!Q20</f>
        <v>1</v>
      </c>
      <c r="R163" s="455">
        <f>'F-Energy Efficiency, C&amp;S'!R20</f>
        <v>0</v>
      </c>
      <c r="S163" s="515">
        <f>'F-Energy Efficiency, C&amp;S'!S20</f>
        <v>0</v>
      </c>
      <c r="T163" s="456">
        <f>'F-Energy Efficiency, C&amp;S'!T20</f>
        <v>0</v>
      </c>
      <c r="U163" s="456"/>
      <c r="V163" s="456"/>
      <c r="W163" s="459">
        <f>'F-Energy Efficiency, C&amp;S'!V20</f>
        <v>0</v>
      </c>
      <c r="X163" s="459">
        <f>'F-Energy Efficiency, C&amp;S'!W20</f>
        <v>0</v>
      </c>
      <c r="Y163" s="1">
        <f>LOOKUP(A163,'F-Energy Efficiency, C&amp;S'!$A$10:$A$48,'F-Energy Efficiency, C&amp;S'!$Y$10:$Y$48)</f>
        <v>7</v>
      </c>
    </row>
    <row r="164" spans="1:25" ht="13" customHeight="1" x14ac:dyDescent="0.15">
      <c r="A164" s="1" t="s">
        <v>399</v>
      </c>
      <c r="B164" s="4" t="s">
        <v>195</v>
      </c>
      <c r="C164" s="13"/>
      <c r="D164" s="13"/>
      <c r="E164" s="13"/>
      <c r="F164" s="13"/>
      <c r="G164" s="13" t="s">
        <v>160</v>
      </c>
      <c r="H164" s="13"/>
      <c r="I164" s="668" t="s">
        <v>400</v>
      </c>
      <c r="J164" s="669"/>
      <c r="K164" s="669"/>
      <c r="L164" s="669"/>
      <c r="M164" s="669"/>
      <c r="N164" s="669"/>
      <c r="O164" s="669"/>
      <c r="P164" s="669"/>
      <c r="Q164" s="455">
        <f>'F-Energy Efficiency, C&amp;S'!Q21</f>
        <v>1</v>
      </c>
      <c r="R164" s="455">
        <f>'F-Energy Efficiency, C&amp;S'!R21</f>
        <v>0</v>
      </c>
      <c r="S164" s="515">
        <f>'F-Energy Efficiency, C&amp;S'!S21</f>
        <v>0</v>
      </c>
      <c r="T164" s="456">
        <f>'F-Energy Efficiency, C&amp;S'!T21</f>
        <v>0</v>
      </c>
      <c r="U164" s="456"/>
      <c r="V164" s="456"/>
      <c r="W164" s="459">
        <f>'F-Energy Efficiency, C&amp;S'!V21</f>
        <v>0</v>
      </c>
      <c r="X164" s="459">
        <f>'F-Energy Efficiency, C&amp;S'!W21</f>
        <v>0</v>
      </c>
      <c r="Y164" s="1">
        <f>LOOKUP(A164,'F-Energy Efficiency, C&amp;S'!$A$10:$A$48,'F-Energy Efficiency, C&amp;S'!$Y$10:$Y$48)</f>
        <v>7</v>
      </c>
    </row>
    <row r="165" spans="1:25" ht="13" customHeight="1" x14ac:dyDescent="0.15">
      <c r="A165" s="1" t="s">
        <v>401</v>
      </c>
      <c r="B165" s="4" t="s">
        <v>195</v>
      </c>
      <c r="C165" s="13"/>
      <c r="D165" s="13"/>
      <c r="E165" s="13"/>
      <c r="F165" s="13"/>
      <c r="G165" s="13" t="s">
        <v>160</v>
      </c>
      <c r="H165" s="13"/>
      <c r="I165" s="668" t="s">
        <v>402</v>
      </c>
      <c r="J165" s="669"/>
      <c r="K165" s="669"/>
      <c r="L165" s="669"/>
      <c r="M165" s="669"/>
      <c r="N165" s="669"/>
      <c r="O165" s="669"/>
      <c r="P165" s="669"/>
      <c r="Q165" s="455">
        <f>'F-Energy Efficiency, C&amp;S'!Q22</f>
        <v>1</v>
      </c>
      <c r="R165" s="455">
        <f>'F-Energy Efficiency, C&amp;S'!R22</f>
        <v>0</v>
      </c>
      <c r="S165" s="515">
        <f>'F-Energy Efficiency, C&amp;S'!S22</f>
        <v>0</v>
      </c>
      <c r="T165" s="456">
        <f>'F-Energy Efficiency, C&amp;S'!T22</f>
        <v>0</v>
      </c>
      <c r="U165" s="456"/>
      <c r="V165" s="456"/>
      <c r="W165" s="459">
        <f>'F-Energy Efficiency, C&amp;S'!V22</f>
        <v>0</v>
      </c>
      <c r="X165" s="459">
        <f>'F-Energy Efficiency, C&amp;S'!W22</f>
        <v>0</v>
      </c>
      <c r="Y165" s="1">
        <f>LOOKUP(A165,'F-Energy Efficiency, C&amp;S'!$A$10:$A$48,'F-Energy Efficiency, C&amp;S'!$Y$10:$Y$48)</f>
        <v>7</v>
      </c>
    </row>
    <row r="166" spans="1:25" ht="13" hidden="1" customHeight="1" x14ac:dyDescent="0.15">
      <c r="A166" s="1"/>
      <c r="B166" s="4"/>
      <c r="C166" s="13"/>
      <c r="D166" s="13"/>
      <c r="E166" s="13"/>
      <c r="F166" s="13"/>
      <c r="G166" s="13"/>
      <c r="H166" s="13"/>
      <c r="I166" s="452"/>
      <c r="J166" s="453"/>
      <c r="K166" s="453"/>
      <c r="L166" s="453"/>
      <c r="M166" s="453"/>
      <c r="N166" s="453"/>
      <c r="O166" s="453"/>
      <c r="P166" s="453"/>
      <c r="Q166" s="455">
        <f>'F-Energy Efficiency, C&amp;S'!Q23</f>
        <v>0</v>
      </c>
      <c r="R166" s="455">
        <f>'F-Energy Efficiency, C&amp;S'!R23</f>
        <v>0</v>
      </c>
      <c r="S166" s="515">
        <f>'F-Energy Efficiency, C&amp;S'!S23</f>
        <v>0</v>
      </c>
      <c r="T166" s="456">
        <f>'F-Energy Efficiency, C&amp;S'!T23</f>
        <v>0</v>
      </c>
      <c r="U166" s="456"/>
      <c r="V166" s="456"/>
      <c r="W166" s="459">
        <f>'F-Energy Efficiency, C&amp;S'!V23</f>
        <v>0</v>
      </c>
      <c r="X166" s="459">
        <f>'F-Energy Efficiency, C&amp;S'!W23</f>
        <v>0</v>
      </c>
      <c r="Y166" s="1"/>
    </row>
    <row r="167" spans="1:25" ht="13" customHeight="1" x14ac:dyDescent="0.15">
      <c r="A167" s="1" t="s">
        <v>403</v>
      </c>
      <c r="B167" s="4" t="s">
        <v>195</v>
      </c>
      <c r="C167" s="13"/>
      <c r="D167" s="13"/>
      <c r="E167" s="13"/>
      <c r="F167" s="13"/>
      <c r="G167" s="13" t="s">
        <v>160</v>
      </c>
      <c r="H167" s="13"/>
      <c r="I167" s="668" t="s">
        <v>404</v>
      </c>
      <c r="J167" s="669"/>
      <c r="K167" s="669"/>
      <c r="L167" s="669"/>
      <c r="M167" s="669"/>
      <c r="N167" s="669"/>
      <c r="O167" s="669"/>
      <c r="P167" s="669"/>
      <c r="Q167" s="455">
        <f>'F-Energy Efficiency, C&amp;S'!Q24</f>
        <v>1</v>
      </c>
      <c r="R167" s="455">
        <f>'F-Energy Efficiency, C&amp;S'!R24</f>
        <v>0</v>
      </c>
      <c r="S167" s="515">
        <f>'F-Energy Efficiency, C&amp;S'!S24</f>
        <v>0</v>
      </c>
      <c r="T167" s="456">
        <f>'F-Energy Efficiency, C&amp;S'!T24</f>
        <v>0</v>
      </c>
      <c r="U167" s="456"/>
      <c r="V167" s="456"/>
      <c r="W167" s="459">
        <f>'F-Energy Efficiency, C&amp;S'!V24</f>
        <v>0</v>
      </c>
      <c r="X167" s="459">
        <f>'F-Energy Efficiency, C&amp;S'!W24</f>
        <v>0</v>
      </c>
      <c r="Y167" s="1">
        <f>LOOKUP(A167,'F-Energy Efficiency, C&amp;S'!$A$10:$A$48,'F-Energy Efficiency, C&amp;S'!$Y$10:$Y$48)</f>
        <v>7</v>
      </c>
    </row>
    <row r="168" spans="1:25" ht="13" customHeight="1" x14ac:dyDescent="0.15">
      <c r="A168" s="1" t="s">
        <v>405</v>
      </c>
      <c r="B168" s="4" t="s">
        <v>195</v>
      </c>
      <c r="C168" s="4"/>
      <c r="D168" s="13" t="s">
        <v>160</v>
      </c>
      <c r="E168" s="4"/>
      <c r="F168" s="4"/>
      <c r="G168" s="4"/>
      <c r="H168" s="13"/>
      <c r="I168" s="668" t="s">
        <v>406</v>
      </c>
      <c r="J168" s="669"/>
      <c r="K168" s="669"/>
      <c r="L168" s="669"/>
      <c r="M168" s="669"/>
      <c r="N168" s="669"/>
      <c r="O168" s="669"/>
      <c r="P168" s="669"/>
      <c r="Q168" s="455">
        <f>'F-Energy Efficiency, C&amp;S'!Q25</f>
        <v>1</v>
      </c>
      <c r="R168" s="455">
        <f>'F-Energy Efficiency, C&amp;S'!R25</f>
        <v>0</v>
      </c>
      <c r="S168" s="515">
        <f>'F-Energy Efficiency, C&amp;S'!S25</f>
        <v>0</v>
      </c>
      <c r="T168" s="456">
        <f>'F-Energy Efficiency, C&amp;S'!T25</f>
        <v>0</v>
      </c>
      <c r="V168" s="456"/>
      <c r="W168" s="459">
        <f>'F-Energy Efficiency, C&amp;S'!V25</f>
        <v>0</v>
      </c>
      <c r="X168" s="459">
        <f>'F-Energy Efficiency, C&amp;S'!W25</f>
        <v>0</v>
      </c>
      <c r="Y168" s="1">
        <f>LOOKUP(A168,'F-Energy Efficiency, C&amp;S'!$A$10:$A$48,'F-Energy Efficiency, C&amp;S'!$Y$10:$Y$48)</f>
        <v>7</v>
      </c>
    </row>
    <row r="169" spans="1:25" ht="25" customHeight="1" x14ac:dyDescent="0.15">
      <c r="A169" s="1" t="s">
        <v>407</v>
      </c>
      <c r="B169" s="4" t="s">
        <v>195</v>
      </c>
      <c r="C169" s="4"/>
      <c r="D169" s="13" t="s">
        <v>160</v>
      </c>
      <c r="E169" s="4"/>
      <c r="F169" s="4"/>
      <c r="G169" s="13"/>
      <c r="H169" s="13"/>
      <c r="I169" s="668" t="s">
        <v>408</v>
      </c>
      <c r="J169" s="669"/>
      <c r="K169" s="669"/>
      <c r="L169" s="669"/>
      <c r="M169" s="669"/>
      <c r="N169" s="669"/>
      <c r="O169" s="669"/>
      <c r="P169" s="669"/>
      <c r="Q169" s="455">
        <f>'F-Energy Efficiency, C&amp;S'!Q26</f>
        <v>1</v>
      </c>
      <c r="R169" s="455">
        <f>'F-Energy Efficiency, C&amp;S'!R26</f>
        <v>0</v>
      </c>
      <c r="S169" s="515">
        <f>'F-Energy Efficiency, C&amp;S'!S26</f>
        <v>0</v>
      </c>
      <c r="T169" s="456">
        <f>'F-Energy Efficiency, C&amp;S'!T26</f>
        <v>0</v>
      </c>
      <c r="U169" s="464"/>
      <c r="V169" s="456"/>
      <c r="W169" s="459">
        <f>'F-Energy Efficiency, C&amp;S'!V26</f>
        <v>0</v>
      </c>
      <c r="X169" s="459">
        <f>'F-Energy Efficiency, C&amp;S'!W26</f>
        <v>0</v>
      </c>
      <c r="Y169" s="1">
        <f>LOOKUP(A169,'F-Energy Efficiency, C&amp;S'!$A$10:$A$48,'F-Energy Efficiency, C&amp;S'!$Y$10:$Y$48)</f>
        <v>7</v>
      </c>
    </row>
    <row r="170" spans="1:25" ht="26" customHeight="1" x14ac:dyDescent="0.15">
      <c r="A170" s="1" t="s">
        <v>409</v>
      </c>
      <c r="B170" s="4" t="s">
        <v>90</v>
      </c>
      <c r="C170" s="4"/>
      <c r="D170" s="13"/>
      <c r="E170" s="4"/>
      <c r="F170" s="4"/>
      <c r="G170" s="13" t="s">
        <v>160</v>
      </c>
      <c r="H170" s="13" t="s">
        <v>160</v>
      </c>
      <c r="I170" s="668" t="s">
        <v>410</v>
      </c>
      <c r="J170" s="669"/>
      <c r="K170" s="669"/>
      <c r="L170" s="669"/>
      <c r="M170" s="669"/>
      <c r="N170" s="669"/>
      <c r="O170" s="669"/>
      <c r="P170" s="669"/>
      <c r="Q170" s="455">
        <f>'F-Energy Efficiency, C&amp;S'!Q27</f>
        <v>1</v>
      </c>
      <c r="R170" s="455">
        <f>'F-Energy Efficiency, C&amp;S'!R27</f>
        <v>0</v>
      </c>
      <c r="S170" s="515">
        <f>'F-Energy Efficiency, C&amp;S'!S27</f>
        <v>0</v>
      </c>
      <c r="T170" s="456">
        <f>'F-Energy Efficiency, C&amp;S'!T27</f>
        <v>0</v>
      </c>
      <c r="U170" s="456"/>
      <c r="V170" s="456"/>
      <c r="W170" s="459">
        <f>'F-Energy Efficiency, C&amp;S'!V27</f>
        <v>0</v>
      </c>
      <c r="X170" s="459">
        <f>'F-Energy Efficiency, C&amp;S'!W27</f>
        <v>0</v>
      </c>
      <c r="Y170" s="1">
        <f>LOOKUP(A170,'F-Energy Efficiency, C&amp;S'!$A$10:$A$48,'F-Energy Efficiency, C&amp;S'!$Y$10:$Y$48)</f>
        <v>7</v>
      </c>
    </row>
    <row r="171" spans="1:25" ht="13" customHeight="1" x14ac:dyDescent="0.15">
      <c r="A171" s="8" t="s">
        <v>411</v>
      </c>
      <c r="B171" s="4" t="s">
        <v>90</v>
      </c>
      <c r="C171" s="13" t="s">
        <v>160</v>
      </c>
      <c r="D171" s="13"/>
      <c r="E171" s="4"/>
      <c r="F171" s="4"/>
      <c r="G171" s="4"/>
      <c r="H171" s="13" t="s">
        <v>160</v>
      </c>
      <c r="I171" s="669" t="s">
        <v>412</v>
      </c>
      <c r="J171" s="669"/>
      <c r="K171" s="669"/>
      <c r="L171" s="669"/>
      <c r="M171" s="669"/>
      <c r="N171" s="669"/>
      <c r="O171" s="669"/>
      <c r="P171" s="670"/>
      <c r="Q171" s="455">
        <f>'F-Energy Efficiency, C&amp;S'!Q28</f>
        <v>2</v>
      </c>
      <c r="R171" s="455">
        <f>'F-Energy Efficiency, C&amp;S'!R28</f>
        <v>0</v>
      </c>
      <c r="S171" s="515">
        <f>'F-Energy Efficiency, C&amp;S'!S28</f>
        <v>0</v>
      </c>
      <c r="T171" s="456">
        <f>'F-Energy Efficiency, C&amp;S'!T28</f>
        <v>0</v>
      </c>
      <c r="U171" s="456"/>
      <c r="V171" s="456"/>
      <c r="W171" s="459">
        <f>'F-Energy Efficiency, C&amp;S'!V28</f>
        <v>0</v>
      </c>
      <c r="X171" s="459">
        <f>'F-Energy Efficiency, C&amp;S'!W28</f>
        <v>0</v>
      </c>
      <c r="Y171" s="1">
        <f>LOOKUP(A171,'F-Energy Efficiency, C&amp;S'!$A$10:$A$48,'F-Energy Efficiency, C&amp;S'!$Y$10:$Y$48)</f>
        <v>7</v>
      </c>
    </row>
    <row r="172" spans="1:25" ht="13" hidden="1" customHeight="1" x14ac:dyDescent="0.15">
      <c r="A172" s="8"/>
      <c r="B172" s="4"/>
      <c r="C172" s="13"/>
      <c r="D172" s="13"/>
      <c r="E172" s="4"/>
      <c r="F172" s="4"/>
      <c r="G172" s="4"/>
      <c r="H172" s="13"/>
      <c r="I172" s="453"/>
      <c r="J172" s="453"/>
      <c r="K172" s="453"/>
      <c r="L172" s="453"/>
      <c r="M172" s="453"/>
      <c r="N172" s="453"/>
      <c r="O172" s="453"/>
      <c r="P172" s="453"/>
      <c r="Q172" s="455">
        <f>'F-Energy Efficiency, C&amp;S'!Q29</f>
        <v>0</v>
      </c>
      <c r="R172" s="455">
        <f>'F-Energy Efficiency, C&amp;S'!R29</f>
        <v>0</v>
      </c>
      <c r="S172" s="515">
        <f>'F-Energy Efficiency, C&amp;S'!S29</f>
        <v>0</v>
      </c>
      <c r="T172" s="456">
        <f>'F-Energy Efficiency, C&amp;S'!T29</f>
        <v>0</v>
      </c>
      <c r="U172" s="456"/>
      <c r="V172" s="456"/>
      <c r="W172" s="459">
        <f>'F-Energy Efficiency, C&amp;S'!V29</f>
        <v>0</v>
      </c>
      <c r="X172" s="459">
        <f>'F-Energy Efficiency, C&amp;S'!W29</f>
        <v>0</v>
      </c>
      <c r="Y172" s="1"/>
    </row>
    <row r="173" spans="1:25" ht="13" customHeight="1" x14ac:dyDescent="0.15">
      <c r="A173" s="1" t="s">
        <v>413</v>
      </c>
      <c r="B173" s="4" t="s">
        <v>90</v>
      </c>
      <c r="C173" s="4"/>
      <c r="D173" s="13" t="s">
        <v>160</v>
      </c>
      <c r="E173" s="4"/>
      <c r="F173" s="4"/>
      <c r="G173" s="4"/>
      <c r="H173" s="13" t="s">
        <v>160</v>
      </c>
      <c r="I173" s="668" t="s">
        <v>414</v>
      </c>
      <c r="J173" s="669"/>
      <c r="K173" s="669"/>
      <c r="L173" s="669"/>
      <c r="M173" s="669"/>
      <c r="N173" s="669"/>
      <c r="O173" s="669"/>
      <c r="P173" s="669"/>
      <c r="Q173" s="455">
        <f>'F-Energy Efficiency, C&amp;S'!Q30</f>
        <v>1</v>
      </c>
      <c r="R173" s="455">
        <f>'F-Energy Efficiency, C&amp;S'!R30</f>
        <v>0</v>
      </c>
      <c r="S173" s="515">
        <f>'F-Energy Efficiency, C&amp;S'!S30</f>
        <v>0</v>
      </c>
      <c r="T173" s="456">
        <f>'F-Energy Efficiency, C&amp;S'!T30</f>
        <v>0</v>
      </c>
      <c r="U173" s="456"/>
      <c r="V173" s="456"/>
      <c r="W173" s="459">
        <f>'F-Energy Efficiency, C&amp;S'!V30</f>
        <v>0</v>
      </c>
      <c r="X173" s="459">
        <f>'F-Energy Efficiency, C&amp;S'!W30</f>
        <v>0</v>
      </c>
      <c r="Y173" s="1">
        <f>LOOKUP(A173,'F-Energy Efficiency, C&amp;S'!$A$10:$A$48,'F-Energy Efficiency, C&amp;S'!$Y$10:$Y$48)</f>
        <v>7</v>
      </c>
    </row>
    <row r="174" spans="1:25" ht="13" customHeight="1" x14ac:dyDescent="0.15">
      <c r="A174" s="1" t="s">
        <v>415</v>
      </c>
      <c r="B174" s="4" t="s">
        <v>90</v>
      </c>
      <c r="C174" s="4"/>
      <c r="D174" s="13"/>
      <c r="E174" s="4"/>
      <c r="F174" s="4"/>
      <c r="G174" s="13"/>
      <c r="H174" s="13" t="s">
        <v>160</v>
      </c>
      <c r="I174" s="668" t="s">
        <v>416</v>
      </c>
      <c r="J174" s="669"/>
      <c r="K174" s="669"/>
      <c r="L174" s="669"/>
      <c r="M174" s="669"/>
      <c r="N174" s="669"/>
      <c r="O174" s="669"/>
      <c r="P174" s="669"/>
      <c r="Q174" s="455">
        <f>'F-Energy Efficiency, C&amp;S'!Q31</f>
        <v>1</v>
      </c>
      <c r="R174" s="455">
        <f>'F-Energy Efficiency, C&amp;S'!R31</f>
        <v>0</v>
      </c>
      <c r="S174" s="515">
        <f>'F-Energy Efficiency, C&amp;S'!S31</f>
        <v>0</v>
      </c>
      <c r="T174" s="456">
        <f>'F-Energy Efficiency, C&amp;S'!T31</f>
        <v>0</v>
      </c>
      <c r="U174" s="456"/>
      <c r="V174" s="456"/>
      <c r="W174" s="459">
        <f>'F-Energy Efficiency, C&amp;S'!V31</f>
        <v>0</v>
      </c>
      <c r="X174" s="459">
        <f>'F-Energy Efficiency, C&amp;S'!W31</f>
        <v>0</v>
      </c>
      <c r="Y174" s="1">
        <f>LOOKUP(A174,'F-Energy Efficiency, C&amp;S'!$A$10:$A$48,'F-Energy Efficiency, C&amp;S'!$Y$10:$Y$48)</f>
        <v>7</v>
      </c>
    </row>
    <row r="175" spans="1:25" ht="13" hidden="1" customHeight="1" x14ac:dyDescent="0.15">
      <c r="A175" s="1"/>
      <c r="B175" s="12"/>
      <c r="C175" s="4"/>
      <c r="D175" s="13"/>
      <c r="E175" s="4"/>
      <c r="F175" s="4"/>
      <c r="G175" s="13"/>
      <c r="H175" s="13"/>
      <c r="I175" s="452"/>
      <c r="J175" s="453"/>
      <c r="K175" s="453"/>
      <c r="L175" s="453"/>
      <c r="M175" s="453"/>
      <c r="N175" s="453"/>
      <c r="O175" s="453"/>
      <c r="P175" s="453"/>
      <c r="Q175" s="455">
        <f>'F-Energy Efficiency, C&amp;S'!Q32</f>
        <v>0</v>
      </c>
      <c r="R175" s="455">
        <f>'F-Energy Efficiency, C&amp;S'!R32</f>
        <v>0</v>
      </c>
      <c r="S175" s="515">
        <f>'F-Energy Efficiency, C&amp;S'!S32</f>
        <v>0</v>
      </c>
      <c r="T175" s="456">
        <f>'F-Energy Efficiency, C&amp;S'!T32</f>
        <v>0</v>
      </c>
      <c r="U175" s="456"/>
      <c r="V175" s="456"/>
      <c r="W175" s="459">
        <f>'F-Energy Efficiency, C&amp;S'!V32</f>
        <v>0</v>
      </c>
      <c r="X175" s="459">
        <f>'F-Energy Efficiency, C&amp;S'!W32</f>
        <v>0</v>
      </c>
      <c r="Y175" s="1"/>
    </row>
    <row r="176" spans="1:25" ht="13" customHeight="1" x14ac:dyDescent="0.15">
      <c r="A176" s="8" t="s">
        <v>417</v>
      </c>
      <c r="B176" s="12" t="s">
        <v>85</v>
      </c>
      <c r="C176" s="13"/>
      <c r="D176" s="4"/>
      <c r="E176" s="4"/>
      <c r="F176" s="13" t="s">
        <v>160</v>
      </c>
      <c r="G176" s="13" t="s">
        <v>160</v>
      </c>
      <c r="H176" s="13" t="s">
        <v>160</v>
      </c>
      <c r="I176" s="668" t="s">
        <v>418</v>
      </c>
      <c r="J176" s="669"/>
      <c r="K176" s="669"/>
      <c r="L176" s="669"/>
      <c r="M176" s="669"/>
      <c r="N176" s="669"/>
      <c r="O176" s="669"/>
      <c r="P176" s="669"/>
      <c r="Q176" s="455">
        <f>'F-Energy Efficiency, C&amp;S'!Q33</f>
        <v>0</v>
      </c>
      <c r="R176" s="455">
        <f>'F-Energy Efficiency, C&amp;S'!R33</f>
        <v>0</v>
      </c>
      <c r="S176" s="515">
        <f>'F-Energy Efficiency, C&amp;S'!S33</f>
        <v>0</v>
      </c>
      <c r="T176" s="456">
        <f>'F-Energy Efficiency, C&amp;S'!T33</f>
        <v>0</v>
      </c>
      <c r="U176" s="456"/>
      <c r="V176" s="456"/>
      <c r="W176" s="459">
        <f>'F-Energy Efficiency, C&amp;S'!V33</f>
        <v>0</v>
      </c>
      <c r="X176" s="459">
        <f>'F-Energy Efficiency, C&amp;S'!W33</f>
        <v>0</v>
      </c>
      <c r="Y176" s="1">
        <f>LOOKUP(A176,'F-Energy Efficiency, C&amp;S'!$A$10:$A$48,'F-Energy Efficiency, C&amp;S'!$Y$10:$Y$48)</f>
        <v>7</v>
      </c>
    </row>
    <row r="177" spans="1:25" ht="13" customHeight="1" x14ac:dyDescent="0.15">
      <c r="A177" s="8" t="s">
        <v>419</v>
      </c>
      <c r="B177" s="12" t="s">
        <v>85</v>
      </c>
      <c r="C177" s="13"/>
      <c r="D177" s="4"/>
      <c r="E177" s="4"/>
      <c r="F177" s="13" t="s">
        <v>160</v>
      </c>
      <c r="G177" s="4"/>
      <c r="H177" s="4"/>
      <c r="I177" s="668" t="s">
        <v>420</v>
      </c>
      <c r="J177" s="669"/>
      <c r="K177" s="669"/>
      <c r="L177" s="669"/>
      <c r="M177" s="669"/>
      <c r="N177" s="669"/>
      <c r="O177" s="669"/>
      <c r="P177" s="669"/>
      <c r="Q177" s="455">
        <f>'F-Energy Efficiency, C&amp;S'!Q34</f>
        <v>1</v>
      </c>
      <c r="R177" s="455">
        <f>'F-Energy Efficiency, C&amp;S'!R34</f>
        <v>0</v>
      </c>
      <c r="S177" s="515">
        <f>'F-Energy Efficiency, C&amp;S'!S34</f>
        <v>0</v>
      </c>
      <c r="T177" s="456">
        <f>'F-Energy Efficiency, C&amp;S'!T34</f>
        <v>0</v>
      </c>
      <c r="U177" s="456"/>
      <c r="V177" s="456"/>
      <c r="W177" s="459">
        <f>'F-Energy Efficiency, C&amp;S'!V34</f>
        <v>0</v>
      </c>
      <c r="X177" s="459">
        <f>'F-Energy Efficiency, C&amp;S'!W34</f>
        <v>0</v>
      </c>
      <c r="Y177" s="1">
        <f>LOOKUP(A177,'F-Energy Efficiency, C&amp;S'!$A$10:$A$48,'F-Energy Efficiency, C&amp;S'!$Y$10:$Y$48)</f>
        <v>7</v>
      </c>
    </row>
    <row r="178" spans="1:25" ht="26" customHeight="1" x14ac:dyDescent="0.15">
      <c r="A178" s="8" t="s">
        <v>421</v>
      </c>
      <c r="B178" s="12" t="s">
        <v>85</v>
      </c>
      <c r="C178" s="13" t="s">
        <v>160</v>
      </c>
      <c r="D178" s="4"/>
      <c r="E178" s="4"/>
      <c r="F178" s="13" t="s">
        <v>160</v>
      </c>
      <c r="G178" s="4"/>
      <c r="H178" s="4"/>
      <c r="I178" s="668" t="s">
        <v>422</v>
      </c>
      <c r="J178" s="669"/>
      <c r="K178" s="669"/>
      <c r="L178" s="669"/>
      <c r="M178" s="669"/>
      <c r="N178" s="669"/>
      <c r="O178" s="669"/>
      <c r="P178" s="669"/>
      <c r="Q178" s="455">
        <f>'F-Energy Efficiency, C&amp;S'!Q35</f>
        <v>1</v>
      </c>
      <c r="R178" s="455">
        <f>'F-Energy Efficiency, C&amp;S'!R35</f>
        <v>0</v>
      </c>
      <c r="S178" s="515">
        <f>'F-Energy Efficiency, C&amp;S'!S35</f>
        <v>0</v>
      </c>
      <c r="T178" s="456">
        <f>'F-Energy Efficiency, C&amp;S'!T35</f>
        <v>0</v>
      </c>
      <c r="U178" s="456"/>
      <c r="V178" s="456"/>
      <c r="W178" s="459">
        <f>'F-Energy Efficiency, C&amp;S'!V35</f>
        <v>0</v>
      </c>
      <c r="X178" s="459">
        <f>'F-Energy Efficiency, C&amp;S'!W35</f>
        <v>0</v>
      </c>
      <c r="Y178" s="1">
        <f>LOOKUP(A178,'F-Energy Efficiency, C&amp;S'!$A$10:$A$48,'F-Energy Efficiency, C&amp;S'!$Y$10:$Y$48)</f>
        <v>7</v>
      </c>
    </row>
    <row r="179" spans="1:25" ht="13" customHeight="1" x14ac:dyDescent="0.15">
      <c r="A179" s="8" t="s">
        <v>423</v>
      </c>
      <c r="B179" s="12" t="s">
        <v>85</v>
      </c>
      <c r="C179" s="13"/>
      <c r="D179" s="13" t="s">
        <v>160</v>
      </c>
      <c r="E179" s="4"/>
      <c r="F179" s="4"/>
      <c r="G179" s="13" t="s">
        <v>160</v>
      </c>
      <c r="H179" s="13" t="s">
        <v>160</v>
      </c>
      <c r="I179" s="668" t="s">
        <v>424</v>
      </c>
      <c r="J179" s="669"/>
      <c r="K179" s="669"/>
      <c r="L179" s="669"/>
      <c r="M179" s="669"/>
      <c r="N179" s="669"/>
      <c r="O179" s="669"/>
      <c r="P179" s="669"/>
      <c r="Q179" s="455">
        <f>'F-Energy Efficiency, C&amp;S'!Q36</f>
        <v>1</v>
      </c>
      <c r="R179" s="455">
        <f>'F-Energy Efficiency, C&amp;S'!R36</f>
        <v>0</v>
      </c>
      <c r="S179" s="515">
        <f>'F-Energy Efficiency, C&amp;S'!S36</f>
        <v>0</v>
      </c>
      <c r="T179" s="456">
        <f>'F-Energy Efficiency, C&amp;S'!T36</f>
        <v>0</v>
      </c>
      <c r="U179" s="456"/>
      <c r="V179" s="456"/>
      <c r="W179" s="459">
        <f>'F-Energy Efficiency, C&amp;S'!V36</f>
        <v>0</v>
      </c>
      <c r="X179" s="459">
        <f>'F-Energy Efficiency, C&amp;S'!W36</f>
        <v>0</v>
      </c>
      <c r="Y179" s="1">
        <f>LOOKUP(A179,'F-Energy Efficiency, C&amp;S'!$A$10:$A$48,'F-Energy Efficiency, C&amp;S'!$Y$10:$Y$48)</f>
        <v>7</v>
      </c>
    </row>
    <row r="180" spans="1:25" ht="13" hidden="1" customHeight="1" x14ac:dyDescent="0.15">
      <c r="A180" s="8"/>
      <c r="B180" s="12"/>
      <c r="C180" s="13"/>
      <c r="D180" s="13"/>
      <c r="E180" s="4"/>
      <c r="F180" s="4"/>
      <c r="G180" s="13"/>
      <c r="H180" s="13"/>
      <c r="I180" s="452"/>
      <c r="J180" s="453"/>
      <c r="K180" s="453"/>
      <c r="L180" s="453"/>
      <c r="M180" s="453"/>
      <c r="N180" s="453"/>
      <c r="O180" s="453"/>
      <c r="P180" s="453"/>
      <c r="Q180" s="455">
        <f>'F-Energy Efficiency, C&amp;S'!Q37</f>
        <v>1</v>
      </c>
      <c r="R180" s="455">
        <f>'F-Energy Efficiency, C&amp;S'!R37</f>
        <v>0</v>
      </c>
      <c r="S180" s="515">
        <f>'F-Energy Efficiency, C&amp;S'!S37</f>
        <v>0</v>
      </c>
      <c r="T180" s="456">
        <f>'F-Energy Efficiency, C&amp;S'!T37</f>
        <v>0</v>
      </c>
      <c r="U180" s="456"/>
      <c r="V180" s="456"/>
      <c r="W180" s="459">
        <f>'F-Energy Efficiency, C&amp;S'!V37</f>
        <v>0</v>
      </c>
      <c r="X180" s="459">
        <f>'F-Energy Efficiency, C&amp;S'!W37</f>
        <v>0</v>
      </c>
      <c r="Y180" s="1"/>
    </row>
    <row r="181" spans="1:25" ht="13" customHeight="1" x14ac:dyDescent="0.15">
      <c r="A181" s="8" t="s">
        <v>425</v>
      </c>
      <c r="B181" s="12" t="s">
        <v>85</v>
      </c>
      <c r="C181" s="13"/>
      <c r="D181" s="13" t="s">
        <v>160</v>
      </c>
      <c r="E181" s="4"/>
      <c r="F181" s="4"/>
      <c r="G181" s="4"/>
      <c r="H181" s="13" t="s">
        <v>160</v>
      </c>
      <c r="I181" s="668" t="s">
        <v>426</v>
      </c>
      <c r="J181" s="669"/>
      <c r="K181" s="669"/>
      <c r="L181" s="669"/>
      <c r="M181" s="669"/>
      <c r="N181" s="669"/>
      <c r="O181" s="669"/>
      <c r="P181" s="669"/>
      <c r="Q181" s="455">
        <f>'F-Energy Efficiency, C&amp;S'!Q38</f>
        <v>0</v>
      </c>
      <c r="R181" s="455">
        <f>'F-Energy Efficiency, C&amp;S'!R38</f>
        <v>0</v>
      </c>
      <c r="S181" s="515">
        <f>'F-Energy Efficiency, C&amp;S'!S38</f>
        <v>0</v>
      </c>
      <c r="T181" s="456">
        <f>'F-Energy Efficiency, C&amp;S'!T38</f>
        <v>0</v>
      </c>
      <c r="U181" s="456"/>
      <c r="V181" s="456"/>
      <c r="W181" s="459">
        <f>'F-Energy Efficiency, C&amp;S'!V38</f>
        <v>0</v>
      </c>
      <c r="X181" s="459">
        <f>'F-Energy Efficiency, C&amp;S'!W38</f>
        <v>0</v>
      </c>
      <c r="Y181" s="1">
        <f>LOOKUP(A181,'F-Energy Efficiency, C&amp;S'!$A$10:$A$48,'F-Energy Efficiency, C&amp;S'!$Y$10:$Y$48)</f>
        <v>7</v>
      </c>
    </row>
    <row r="182" spans="1:25" ht="13" customHeight="1" x14ac:dyDescent="0.15">
      <c r="A182" s="8" t="s">
        <v>427</v>
      </c>
      <c r="B182" s="12" t="s">
        <v>85</v>
      </c>
      <c r="C182" s="13" t="s">
        <v>160</v>
      </c>
      <c r="D182" s="4"/>
      <c r="E182" s="4"/>
      <c r="F182" s="4"/>
      <c r="G182" s="13" t="s">
        <v>160</v>
      </c>
      <c r="H182" s="4"/>
      <c r="I182" s="668" t="s">
        <v>428</v>
      </c>
      <c r="J182" s="669"/>
      <c r="K182" s="669"/>
      <c r="L182" s="669"/>
      <c r="M182" s="669"/>
      <c r="N182" s="669"/>
      <c r="O182" s="669"/>
      <c r="P182" s="669"/>
      <c r="Q182" s="455">
        <f>'F-Energy Efficiency, C&amp;S'!Q39</f>
        <v>1</v>
      </c>
      <c r="R182" s="455">
        <f>'F-Energy Efficiency, C&amp;S'!R39</f>
        <v>0</v>
      </c>
      <c r="S182" s="515">
        <f>'F-Energy Efficiency, C&amp;S'!S39</f>
        <v>0</v>
      </c>
      <c r="T182" s="456">
        <f>'F-Energy Efficiency, C&amp;S'!T39</f>
        <v>0</v>
      </c>
      <c r="U182" s="456"/>
      <c r="V182" s="456"/>
      <c r="W182" s="459">
        <f>'F-Energy Efficiency, C&amp;S'!V39</f>
        <v>0</v>
      </c>
      <c r="X182" s="459">
        <f>'F-Energy Efficiency, C&amp;S'!W39</f>
        <v>0</v>
      </c>
      <c r="Y182" s="1">
        <f>LOOKUP(A182,'F-Energy Efficiency, C&amp;S'!$A$10:$A$48,'F-Energy Efficiency, C&amp;S'!$Y$10:$Y$48)</f>
        <v>7</v>
      </c>
    </row>
    <row r="183" spans="1:25" ht="13" customHeight="1" x14ac:dyDescent="0.15">
      <c r="A183" s="8" t="s">
        <v>429</v>
      </c>
      <c r="B183" s="12" t="s">
        <v>85</v>
      </c>
      <c r="C183" s="13"/>
      <c r="D183" s="13" t="s">
        <v>160</v>
      </c>
      <c r="E183" s="4"/>
      <c r="F183" s="4"/>
      <c r="G183" s="4"/>
      <c r="H183" s="13" t="s">
        <v>160</v>
      </c>
      <c r="I183" s="668" t="s">
        <v>430</v>
      </c>
      <c r="J183" s="669"/>
      <c r="K183" s="669"/>
      <c r="L183" s="669"/>
      <c r="M183" s="669"/>
      <c r="N183" s="669"/>
      <c r="O183" s="669"/>
      <c r="P183" s="669"/>
      <c r="Q183" s="455">
        <f>'F-Energy Efficiency, C&amp;S'!Q40</f>
        <v>1</v>
      </c>
      <c r="R183" s="455">
        <f>'F-Energy Efficiency, C&amp;S'!R40</f>
        <v>0</v>
      </c>
      <c r="S183" s="515">
        <f>'F-Energy Efficiency, C&amp;S'!S40</f>
        <v>0</v>
      </c>
      <c r="T183" s="456">
        <f>'F-Energy Efficiency, C&amp;S'!T40</f>
        <v>0</v>
      </c>
      <c r="U183" s="456"/>
      <c r="V183" s="456"/>
      <c r="W183" s="459">
        <f>'F-Energy Efficiency, C&amp;S'!V40</f>
        <v>0</v>
      </c>
      <c r="X183" s="459">
        <f>'F-Energy Efficiency, C&amp;S'!W40</f>
        <v>0</v>
      </c>
      <c r="Y183" s="1">
        <f>LOOKUP(A183,'F-Energy Efficiency, C&amp;S'!$A$10:$A$48,'F-Energy Efficiency, C&amp;S'!$Y$10:$Y$48)</f>
        <v>7</v>
      </c>
    </row>
    <row r="184" spans="1:25" ht="13" customHeight="1" x14ac:dyDescent="0.15">
      <c r="A184" s="8" t="s">
        <v>431</v>
      </c>
      <c r="B184" s="12" t="s">
        <v>85</v>
      </c>
      <c r="C184" s="13"/>
      <c r="D184" s="4"/>
      <c r="E184" s="13" t="s">
        <v>160</v>
      </c>
      <c r="F184" s="4"/>
      <c r="G184" s="4"/>
      <c r="H184" s="13" t="s">
        <v>160</v>
      </c>
      <c r="I184" s="668" t="s">
        <v>424</v>
      </c>
      <c r="J184" s="669"/>
      <c r="K184" s="669"/>
      <c r="L184" s="669"/>
      <c r="M184" s="669"/>
      <c r="N184" s="669"/>
      <c r="O184" s="669"/>
      <c r="P184" s="669"/>
      <c r="Q184" s="455">
        <f>'F-Energy Efficiency, C&amp;S'!Q41</f>
        <v>2</v>
      </c>
      <c r="R184" s="455">
        <f>'F-Energy Efficiency, C&amp;S'!R41</f>
        <v>0</v>
      </c>
      <c r="S184" s="515">
        <f>'F-Energy Efficiency, C&amp;S'!S41</f>
        <v>0</v>
      </c>
      <c r="T184" s="456">
        <f>'F-Energy Efficiency, C&amp;S'!T41</f>
        <v>0</v>
      </c>
      <c r="U184" s="456"/>
      <c r="V184" s="456"/>
      <c r="W184" s="459">
        <f>'F-Energy Efficiency, C&amp;S'!V41</f>
        <v>0</v>
      </c>
      <c r="X184" s="459">
        <f>'F-Energy Efficiency, C&amp;S'!W41</f>
        <v>0</v>
      </c>
      <c r="Y184" s="1">
        <f>LOOKUP(A184,'F-Energy Efficiency, C&amp;S'!$A$10:$A$48,'F-Energy Efficiency, C&amp;S'!$Y$10:$Y$48)</f>
        <v>7</v>
      </c>
    </row>
    <row r="185" spans="1:25" ht="13" hidden="1" customHeight="1" x14ac:dyDescent="0.15">
      <c r="A185" s="8"/>
      <c r="B185" s="12"/>
      <c r="C185" s="13"/>
      <c r="D185" s="4"/>
      <c r="E185" s="13"/>
      <c r="F185" s="4"/>
      <c r="G185" s="4"/>
      <c r="H185" s="13"/>
      <c r="I185" s="452"/>
      <c r="J185" s="453"/>
      <c r="K185" s="453"/>
      <c r="L185" s="453"/>
      <c r="M185" s="453"/>
      <c r="N185" s="453"/>
      <c r="O185" s="453"/>
      <c r="P185" s="453"/>
      <c r="Q185" s="459">
        <v>0</v>
      </c>
      <c r="R185" s="459">
        <v>0</v>
      </c>
      <c r="S185" s="460"/>
      <c r="T185" s="460">
        <v>0</v>
      </c>
      <c r="U185" s="460"/>
      <c r="V185" s="460"/>
      <c r="W185" s="459">
        <f>'F-Energy Efficiency, C&amp;S'!V42</f>
        <v>0</v>
      </c>
      <c r="X185" s="459">
        <f>'F-Energy Efficiency, C&amp;S'!W42</f>
        <v>0</v>
      </c>
      <c r="Y185" s="1"/>
    </row>
    <row r="186" spans="1:25" ht="13" customHeight="1" x14ac:dyDescent="0.15">
      <c r="A186" s="1" t="s">
        <v>432</v>
      </c>
      <c r="B186" s="12" t="s">
        <v>85</v>
      </c>
      <c r="C186" s="13" t="s">
        <v>160</v>
      </c>
      <c r="D186" s="4"/>
      <c r="E186" s="4"/>
      <c r="F186" s="4"/>
      <c r="G186" s="4"/>
      <c r="H186" s="4"/>
      <c r="I186" s="668" t="s">
        <v>433</v>
      </c>
      <c r="J186" s="650"/>
      <c r="K186" s="650"/>
      <c r="L186" s="650"/>
      <c r="M186" s="650"/>
      <c r="N186" s="650"/>
      <c r="O186" s="650"/>
      <c r="P186" s="650"/>
      <c r="Q186" s="455">
        <f>'G-Housing&amp;Human Services'!Q10</f>
        <v>5</v>
      </c>
      <c r="R186" s="455">
        <f>'G-Housing&amp;Human Services'!R10</f>
        <v>0</v>
      </c>
      <c r="S186" s="515">
        <f>'G-Housing&amp;Human Services'!S10</f>
        <v>0</v>
      </c>
      <c r="T186" s="456">
        <f>'G-Housing&amp;Human Services'!T10</f>
        <v>0</v>
      </c>
      <c r="U186" s="456"/>
      <c r="V186" s="456"/>
      <c r="W186" s="459">
        <f>'G-Housing&amp;Human Services'!V10</f>
        <v>0</v>
      </c>
      <c r="X186" s="459">
        <f>'G-Housing&amp;Human Services'!W10</f>
        <v>0</v>
      </c>
      <c r="Y186" s="1">
        <f>LOOKUP(A186,'G-Housing&amp;Human Services'!$A$10:$A$38,'G-Housing&amp;Human Services'!$Y$10:$Y$38)</f>
        <v>8</v>
      </c>
    </row>
    <row r="187" spans="1:25" ht="13" customHeight="1" x14ac:dyDescent="0.15">
      <c r="A187" s="8" t="s">
        <v>434</v>
      </c>
      <c r="B187" s="4" t="s">
        <v>90</v>
      </c>
      <c r="C187" s="4"/>
      <c r="D187" s="4"/>
      <c r="E187" s="4"/>
      <c r="F187" s="4"/>
      <c r="G187" s="4"/>
      <c r="H187" s="13" t="s">
        <v>160</v>
      </c>
      <c r="I187" s="668" t="s">
        <v>435</v>
      </c>
      <c r="J187" s="650"/>
      <c r="K187" s="650"/>
      <c r="L187" s="650"/>
      <c r="M187" s="650"/>
      <c r="N187" s="650"/>
      <c r="O187" s="650"/>
      <c r="P187" s="650"/>
      <c r="Q187" s="455">
        <f>'G-Housing&amp;Human Services'!Q11</f>
        <v>5</v>
      </c>
      <c r="R187" s="455">
        <f>'G-Housing&amp;Human Services'!R11</f>
        <v>0</v>
      </c>
      <c r="S187" s="515">
        <f>'G-Housing&amp;Human Services'!S11</f>
        <v>0</v>
      </c>
      <c r="T187" s="456">
        <f>'G-Housing&amp;Human Services'!T11</f>
        <v>0</v>
      </c>
      <c r="U187" s="456"/>
      <c r="V187" s="456"/>
      <c r="W187" s="459">
        <f>'G-Housing&amp;Human Services'!V11</f>
        <v>0</v>
      </c>
      <c r="X187" s="459">
        <f>'G-Housing&amp;Human Services'!W11</f>
        <v>0</v>
      </c>
      <c r="Y187" s="1">
        <f>LOOKUP(A187,'G-Housing&amp;Human Services'!$A$10:$A$38,'G-Housing&amp;Human Services'!$Y$10:$Y$38)</f>
        <v>8</v>
      </c>
    </row>
    <row r="188" spans="1:25" ht="14" customHeight="1" x14ac:dyDescent="0.15">
      <c r="A188" s="8" t="s">
        <v>436</v>
      </c>
      <c r="B188" s="4" t="s">
        <v>90</v>
      </c>
      <c r="C188" s="4"/>
      <c r="D188" s="4"/>
      <c r="E188" s="4"/>
      <c r="F188" s="4"/>
      <c r="G188" s="4"/>
      <c r="H188" s="13" t="s">
        <v>160</v>
      </c>
      <c r="I188" s="668" t="s">
        <v>437</v>
      </c>
      <c r="J188" s="650"/>
      <c r="K188" s="650"/>
      <c r="L188" s="650"/>
      <c r="M188" s="650"/>
      <c r="N188" s="650"/>
      <c r="O188" s="650"/>
      <c r="P188" s="650"/>
      <c r="Q188" s="455">
        <f>'G-Housing&amp;Human Services'!Q12</f>
        <v>3</v>
      </c>
      <c r="R188" s="455">
        <f>'G-Housing&amp;Human Services'!R12</f>
        <v>0</v>
      </c>
      <c r="S188" s="515">
        <f>'G-Housing&amp;Human Services'!S12</f>
        <v>0</v>
      </c>
      <c r="T188" s="456">
        <f>'G-Housing&amp;Human Services'!T12</f>
        <v>0</v>
      </c>
      <c r="U188" s="456"/>
      <c r="V188" s="456"/>
      <c r="W188" s="459">
        <f>'G-Housing&amp;Human Services'!V12</f>
        <v>0</v>
      </c>
      <c r="X188" s="459">
        <f>'G-Housing&amp;Human Services'!W12</f>
        <v>0</v>
      </c>
      <c r="Y188" s="1">
        <f>LOOKUP(A188,'G-Housing&amp;Human Services'!$A$10:$A$38,'G-Housing&amp;Human Services'!$Y$10:$Y$38)</f>
        <v>8</v>
      </c>
    </row>
    <row r="189" spans="1:25" ht="13" hidden="1" customHeight="1" x14ac:dyDescent="0.15">
      <c r="A189" s="8"/>
      <c r="B189" s="12"/>
      <c r="C189" s="4"/>
      <c r="D189" s="4"/>
      <c r="E189" s="4"/>
      <c r="F189" s="4"/>
      <c r="G189" s="4"/>
      <c r="H189" s="13"/>
      <c r="I189" s="452"/>
      <c r="J189" s="542"/>
      <c r="K189" s="542"/>
      <c r="L189" s="542"/>
      <c r="M189" s="542"/>
      <c r="N189" s="542"/>
      <c r="O189" s="542"/>
      <c r="P189" s="542"/>
      <c r="Q189" s="459">
        <v>0</v>
      </c>
      <c r="R189" s="459">
        <v>0</v>
      </c>
      <c r="S189" s="460"/>
      <c r="T189" s="460">
        <v>0</v>
      </c>
      <c r="U189" s="460"/>
      <c r="V189" s="460"/>
      <c r="W189" s="459">
        <f>'G-Housing&amp;Human Services'!V13</f>
        <v>0</v>
      </c>
      <c r="X189" s="459">
        <f>'G-Housing&amp;Human Services'!W13</f>
        <v>0</v>
      </c>
      <c r="Y189" s="1"/>
    </row>
    <row r="190" spans="1:25" ht="13" customHeight="1" x14ac:dyDescent="0.15">
      <c r="A190" s="1" t="s">
        <v>438</v>
      </c>
      <c r="B190" s="12" t="s">
        <v>85</v>
      </c>
      <c r="C190" s="13"/>
      <c r="D190" s="4"/>
      <c r="E190" s="4"/>
      <c r="F190" s="4"/>
      <c r="G190" s="13" t="s">
        <v>160</v>
      </c>
      <c r="H190" s="13" t="s">
        <v>160</v>
      </c>
      <c r="I190" s="668" t="s">
        <v>439</v>
      </c>
      <c r="J190" s="669"/>
      <c r="K190" s="669"/>
      <c r="L190" s="669"/>
      <c r="M190" s="669"/>
      <c r="N190" s="669"/>
      <c r="O190" s="669"/>
      <c r="P190" s="669"/>
      <c r="Q190" s="455">
        <f>'G-Housing&amp;Human Services'!Q14</f>
        <v>1</v>
      </c>
      <c r="R190" s="455">
        <f>'G-Housing&amp;Human Services'!R14</f>
        <v>0</v>
      </c>
      <c r="S190" s="515">
        <f>'G-Housing&amp;Human Services'!S14</f>
        <v>0</v>
      </c>
      <c r="T190" s="456">
        <f>'G-Housing&amp;Human Services'!T14</f>
        <v>0</v>
      </c>
      <c r="U190" s="456"/>
      <c r="V190" s="456"/>
      <c r="W190" s="459">
        <f>'G-Housing&amp;Human Services'!V14</f>
        <v>0</v>
      </c>
      <c r="X190" s="459">
        <f>'G-Housing&amp;Human Services'!W14</f>
        <v>0</v>
      </c>
      <c r="Y190" s="1">
        <f>LOOKUP(A190,'G-Housing&amp;Human Services'!$A$10:$A$38,'G-Housing&amp;Human Services'!$Y$10:$Y$38)</f>
        <v>8</v>
      </c>
    </row>
    <row r="191" spans="1:25" ht="13" customHeight="1" x14ac:dyDescent="0.15">
      <c r="A191" s="1" t="s">
        <v>440</v>
      </c>
      <c r="B191" s="12" t="s">
        <v>85</v>
      </c>
      <c r="C191" s="13"/>
      <c r="D191" s="4"/>
      <c r="E191" s="4"/>
      <c r="F191" s="4"/>
      <c r="G191" s="13" t="s">
        <v>160</v>
      </c>
      <c r="H191" s="13" t="s">
        <v>160</v>
      </c>
      <c r="I191" s="668" t="s">
        <v>441</v>
      </c>
      <c r="J191" s="669"/>
      <c r="K191" s="669"/>
      <c r="L191" s="669"/>
      <c r="M191" s="669"/>
      <c r="N191" s="669"/>
      <c r="O191" s="669"/>
      <c r="P191" s="669"/>
      <c r="Q191" s="455">
        <f>'G-Housing&amp;Human Services'!Q15</f>
        <v>1</v>
      </c>
      <c r="R191" s="455">
        <f>'G-Housing&amp;Human Services'!R15</f>
        <v>0</v>
      </c>
      <c r="S191" s="515">
        <f>'G-Housing&amp;Human Services'!S15</f>
        <v>0</v>
      </c>
      <c r="T191" s="456">
        <f>'G-Housing&amp;Human Services'!T15</f>
        <v>0</v>
      </c>
      <c r="U191" s="456"/>
      <c r="V191" s="456"/>
      <c r="W191" s="459">
        <f>'G-Housing&amp;Human Services'!V15</f>
        <v>0</v>
      </c>
      <c r="X191" s="459">
        <f>'G-Housing&amp;Human Services'!W15</f>
        <v>0</v>
      </c>
      <c r="Y191" s="1">
        <f>LOOKUP(A191,'G-Housing&amp;Human Services'!$A$10:$A$38,'G-Housing&amp;Human Services'!$Y$10:$Y$38)</f>
        <v>8</v>
      </c>
    </row>
    <row r="192" spans="1:25" ht="13" hidden="1" customHeight="1" x14ac:dyDescent="0.15">
      <c r="A192" s="1"/>
      <c r="B192" s="12"/>
      <c r="C192" s="13"/>
      <c r="D192" s="4"/>
      <c r="E192" s="4"/>
      <c r="F192" s="4"/>
      <c r="G192" s="4"/>
      <c r="H192" s="13"/>
      <c r="I192" s="452"/>
      <c r="J192" s="453"/>
      <c r="K192" s="453"/>
      <c r="L192" s="453"/>
      <c r="M192" s="453"/>
      <c r="N192" s="453"/>
      <c r="O192" s="453"/>
      <c r="P192" s="453"/>
      <c r="Q192" s="459">
        <v>0</v>
      </c>
      <c r="R192" s="459">
        <v>0</v>
      </c>
      <c r="S192" s="460"/>
      <c r="T192" s="460">
        <v>0</v>
      </c>
      <c r="U192" s="460"/>
      <c r="V192" s="460"/>
      <c r="W192" s="459">
        <f>'G-Housing&amp;Human Services'!V16</f>
        <v>0</v>
      </c>
      <c r="X192" s="459">
        <f>'G-Housing&amp;Human Services'!W16</f>
        <v>0</v>
      </c>
      <c r="Y192" s="1"/>
    </row>
    <row r="193" spans="1:25" ht="13" customHeight="1" x14ac:dyDescent="0.15">
      <c r="A193" s="1" t="s">
        <v>442</v>
      </c>
      <c r="B193" s="4" t="s">
        <v>85</v>
      </c>
      <c r="C193" s="13" t="s">
        <v>160</v>
      </c>
      <c r="D193" s="4"/>
      <c r="E193" s="4"/>
      <c r="F193" s="13" t="s">
        <v>160</v>
      </c>
      <c r="G193" s="4"/>
      <c r="H193" s="13" t="s">
        <v>160</v>
      </c>
      <c r="I193" s="668" t="s">
        <v>443</v>
      </c>
      <c r="J193" s="669"/>
      <c r="K193" s="669"/>
      <c r="L193" s="669"/>
      <c r="M193" s="669"/>
      <c r="N193" s="669"/>
      <c r="O193" s="669"/>
      <c r="P193" s="669"/>
      <c r="Q193" s="455">
        <f>'G-Housing&amp;Human Services'!Q17</f>
        <v>1</v>
      </c>
      <c r="R193" s="455">
        <f>'G-Housing&amp;Human Services'!R17</f>
        <v>0</v>
      </c>
      <c r="S193" s="515">
        <f>'G-Housing&amp;Human Services'!S17</f>
        <v>0</v>
      </c>
      <c r="T193" s="456">
        <f>'G-Housing&amp;Human Services'!T17</f>
        <v>0</v>
      </c>
      <c r="U193" s="456"/>
      <c r="V193" s="456"/>
      <c r="W193" s="459">
        <f>'G-Housing&amp;Human Services'!V17</f>
        <v>0</v>
      </c>
      <c r="X193" s="459">
        <f>'G-Housing&amp;Human Services'!W17</f>
        <v>0</v>
      </c>
      <c r="Y193" s="1">
        <f>LOOKUP(A193,'G-Housing&amp;Human Services'!$A$10:$A$38,'G-Housing&amp;Human Services'!$Y$10:$Y$38)</f>
        <v>8</v>
      </c>
    </row>
    <row r="194" spans="1:25" ht="13" hidden="1" customHeight="1" x14ac:dyDescent="0.15">
      <c r="A194" s="1"/>
      <c r="B194" s="4"/>
      <c r="C194" s="13"/>
      <c r="D194" s="4"/>
      <c r="E194" s="4"/>
      <c r="F194" s="13"/>
      <c r="G194" s="4"/>
      <c r="H194" s="13"/>
      <c r="I194" s="452"/>
      <c r="J194" s="453"/>
      <c r="K194" s="453"/>
      <c r="L194" s="453"/>
      <c r="M194" s="453"/>
      <c r="N194" s="453"/>
      <c r="O194" s="453"/>
      <c r="P194" s="453"/>
      <c r="Q194" s="459">
        <v>0</v>
      </c>
      <c r="R194" s="459">
        <v>0</v>
      </c>
      <c r="S194" s="460"/>
      <c r="T194" s="460">
        <v>0</v>
      </c>
      <c r="U194" s="460"/>
      <c r="V194" s="460"/>
      <c r="W194" s="459">
        <f>'G-Housing&amp;Human Services'!V18</f>
        <v>0</v>
      </c>
      <c r="X194" s="459">
        <f>'G-Housing&amp;Human Services'!W18</f>
        <v>0</v>
      </c>
      <c r="Y194" s="1"/>
    </row>
    <row r="195" spans="1:25" ht="13" customHeight="1" x14ac:dyDescent="0.15">
      <c r="A195" s="1" t="s">
        <v>444</v>
      </c>
      <c r="B195" s="4" t="s">
        <v>85</v>
      </c>
      <c r="C195" s="13" t="s">
        <v>160</v>
      </c>
      <c r="D195" s="4"/>
      <c r="E195" s="4"/>
      <c r="F195" s="13" t="s">
        <v>160</v>
      </c>
      <c r="G195" s="13" t="s">
        <v>160</v>
      </c>
      <c r="H195" s="13" t="s">
        <v>160</v>
      </c>
      <c r="I195" s="668" t="s">
        <v>445</v>
      </c>
      <c r="J195" s="669"/>
      <c r="K195" s="669"/>
      <c r="L195" s="669"/>
      <c r="M195" s="669"/>
      <c r="N195" s="669"/>
      <c r="O195" s="669"/>
      <c r="P195" s="669"/>
      <c r="Q195" s="455">
        <f>'G-Housing&amp;Human Services'!Q19</f>
        <v>1</v>
      </c>
      <c r="R195" s="455">
        <f>'G-Housing&amp;Human Services'!R19</f>
        <v>0</v>
      </c>
      <c r="S195" s="515">
        <f>'G-Housing&amp;Human Services'!S19</f>
        <v>0</v>
      </c>
      <c r="T195" s="456">
        <f>'G-Housing&amp;Human Services'!T19</f>
        <v>0</v>
      </c>
      <c r="U195" s="456"/>
      <c r="V195" s="456"/>
      <c r="W195" s="459">
        <f>'G-Housing&amp;Human Services'!V19</f>
        <v>0</v>
      </c>
      <c r="X195" s="459">
        <f>'G-Housing&amp;Human Services'!W19</f>
        <v>0</v>
      </c>
      <c r="Y195" s="1">
        <f>LOOKUP(A195,'G-Housing&amp;Human Services'!$A$10:$A$38,'G-Housing&amp;Human Services'!$Y$10:$Y$38)</f>
        <v>8</v>
      </c>
    </row>
    <row r="196" spans="1:25" ht="13" hidden="1" customHeight="1" x14ac:dyDescent="0.15">
      <c r="A196" s="1"/>
      <c r="B196" s="4"/>
      <c r="C196" s="13"/>
      <c r="D196" s="4"/>
      <c r="E196" s="4"/>
      <c r="F196" s="13"/>
      <c r="G196" s="13"/>
      <c r="H196" s="13"/>
      <c r="I196" s="452"/>
      <c r="J196" s="453"/>
      <c r="K196" s="453"/>
      <c r="L196" s="453"/>
      <c r="M196" s="453"/>
      <c r="N196" s="453"/>
      <c r="O196" s="453"/>
      <c r="P196" s="453"/>
      <c r="Q196" s="459">
        <v>0</v>
      </c>
      <c r="R196" s="459">
        <v>0</v>
      </c>
      <c r="S196" s="460"/>
      <c r="T196" s="460">
        <v>0</v>
      </c>
      <c r="U196" s="460"/>
      <c r="V196" s="460"/>
      <c r="W196" s="459">
        <f>'G-Housing&amp;Human Services'!V20</f>
        <v>0</v>
      </c>
      <c r="X196" s="459">
        <f>'G-Housing&amp;Human Services'!W20</f>
        <v>0</v>
      </c>
      <c r="Y196" s="1"/>
    </row>
    <row r="197" spans="1:25" ht="13" customHeight="1" x14ac:dyDescent="0.15">
      <c r="A197" s="1" t="s">
        <v>446</v>
      </c>
      <c r="B197" s="4" t="s">
        <v>85</v>
      </c>
      <c r="C197" s="13" t="s">
        <v>160</v>
      </c>
      <c r="D197" s="4"/>
      <c r="E197" s="4"/>
      <c r="F197" s="13" t="s">
        <v>160</v>
      </c>
      <c r="G197" s="13" t="s">
        <v>160</v>
      </c>
      <c r="H197" s="13" t="s">
        <v>160</v>
      </c>
      <c r="I197" s="668" t="s">
        <v>447</v>
      </c>
      <c r="J197" s="669"/>
      <c r="K197" s="669"/>
      <c r="L197" s="669"/>
      <c r="M197" s="669"/>
      <c r="N197" s="669"/>
      <c r="O197" s="669"/>
      <c r="P197" s="669"/>
      <c r="Q197" s="455">
        <f>'G-Housing&amp;Human Services'!Q21</f>
        <v>1</v>
      </c>
      <c r="R197" s="455">
        <f>'G-Housing&amp;Human Services'!R21</f>
        <v>0</v>
      </c>
      <c r="S197" s="515">
        <f>'G-Housing&amp;Human Services'!S21</f>
        <v>0</v>
      </c>
      <c r="T197" s="456">
        <f>'G-Housing&amp;Human Services'!T21</f>
        <v>0</v>
      </c>
      <c r="U197" s="456"/>
      <c r="V197" s="456"/>
      <c r="W197" s="459">
        <f>'G-Housing&amp;Human Services'!V21</f>
        <v>0</v>
      </c>
      <c r="X197" s="459">
        <f>'G-Housing&amp;Human Services'!W21</f>
        <v>0</v>
      </c>
      <c r="Y197" s="1">
        <f>LOOKUP(A197,'G-Housing&amp;Human Services'!$A$10:$A$38,'G-Housing&amp;Human Services'!$Y$10:$Y$38)</f>
        <v>8</v>
      </c>
    </row>
    <row r="198" spans="1:25" ht="13" hidden="1" customHeight="1" x14ac:dyDescent="0.15">
      <c r="A198" s="1"/>
      <c r="B198" s="4"/>
      <c r="C198" s="13"/>
      <c r="D198" s="4"/>
      <c r="E198" s="4"/>
      <c r="F198" s="13"/>
      <c r="G198" s="13"/>
      <c r="H198" s="13"/>
      <c r="I198" s="452"/>
      <c r="J198" s="453"/>
      <c r="K198" s="453"/>
      <c r="L198" s="453"/>
      <c r="M198" s="453"/>
      <c r="N198" s="453"/>
      <c r="O198" s="453"/>
      <c r="P198" s="453"/>
      <c r="Q198" s="459">
        <v>0</v>
      </c>
      <c r="R198" s="459">
        <v>0</v>
      </c>
      <c r="S198" s="460"/>
      <c r="T198" s="460">
        <v>0</v>
      </c>
      <c r="U198" s="460"/>
      <c r="V198" s="460"/>
      <c r="W198" s="459">
        <f>'A-Administration'!V233</f>
        <v>0</v>
      </c>
      <c r="X198" s="459"/>
      <c r="Y198" s="1"/>
    </row>
    <row r="199" spans="1:25" ht="13" customHeight="1" x14ac:dyDescent="0.15">
      <c r="A199" s="1" t="s">
        <v>448</v>
      </c>
      <c r="B199" s="4" t="s">
        <v>195</v>
      </c>
      <c r="C199" s="4"/>
      <c r="D199" s="4"/>
      <c r="E199" s="4"/>
      <c r="F199" s="4"/>
      <c r="G199" s="13" t="s">
        <v>160</v>
      </c>
      <c r="H199" s="4"/>
      <c r="I199" s="668" t="s">
        <v>449</v>
      </c>
      <c r="J199" s="650"/>
      <c r="K199" s="650"/>
      <c r="L199" s="650"/>
      <c r="M199" s="650"/>
      <c r="N199" s="650"/>
      <c r="O199" s="650"/>
      <c r="P199" s="650"/>
      <c r="Q199" s="455">
        <f>'H-Human Resources'!Q10</f>
        <v>5</v>
      </c>
      <c r="R199" s="455">
        <f>'H-Human Resources'!R10</f>
        <v>0</v>
      </c>
      <c r="S199" s="515">
        <f>'H-Human Resources'!S10</f>
        <v>0</v>
      </c>
      <c r="T199" s="456">
        <f>'H-Human Resources'!T10</f>
        <v>0</v>
      </c>
      <c r="U199" s="456"/>
      <c r="V199" s="456"/>
      <c r="W199" s="459">
        <f>'H-Human Resources'!V10</f>
        <v>0</v>
      </c>
      <c r="X199" s="459">
        <f>'H-Human Resources'!W10</f>
        <v>0</v>
      </c>
      <c r="Y199" s="1">
        <f>LOOKUP(A199,'H-Human Resources'!$A$10:$A$40,'H-Human Resources'!$Y$10:$Y$40)</f>
        <v>9</v>
      </c>
    </row>
    <row r="200" spans="1:25" ht="13" hidden="1" customHeight="1" x14ac:dyDescent="0.15">
      <c r="A200" s="1"/>
      <c r="B200" s="4"/>
      <c r="C200" s="4"/>
      <c r="D200" s="4"/>
      <c r="E200" s="4"/>
      <c r="F200" s="4"/>
      <c r="G200" s="13"/>
      <c r="H200" s="4"/>
      <c r="I200" s="452"/>
      <c r="J200" s="542"/>
      <c r="K200" s="542"/>
      <c r="L200" s="542"/>
      <c r="M200" s="542"/>
      <c r="N200" s="542"/>
      <c r="O200" s="542"/>
      <c r="P200" s="542"/>
      <c r="Q200" s="459">
        <v>0</v>
      </c>
      <c r="R200" s="459">
        <v>0</v>
      </c>
      <c r="S200" s="460"/>
      <c r="T200" s="460">
        <v>0</v>
      </c>
      <c r="U200" s="460"/>
      <c r="V200" s="460"/>
      <c r="W200" s="459">
        <f>'H-Human Resources'!V11</f>
        <v>0</v>
      </c>
      <c r="X200" s="459">
        <f>'H-Human Resources'!W11</f>
        <v>0</v>
      </c>
      <c r="Y200" s="1"/>
    </row>
    <row r="201" spans="1:25" ht="13" customHeight="1" x14ac:dyDescent="0.15">
      <c r="A201" s="1" t="s">
        <v>450</v>
      </c>
      <c r="B201" s="4" t="s">
        <v>195</v>
      </c>
      <c r="C201" s="13" t="s">
        <v>160</v>
      </c>
      <c r="D201" s="4"/>
      <c r="E201" s="4"/>
      <c r="F201" s="13" t="s">
        <v>160</v>
      </c>
      <c r="G201" s="13" t="s">
        <v>160</v>
      </c>
      <c r="H201" s="4"/>
      <c r="I201" s="668" t="s">
        <v>451</v>
      </c>
      <c r="J201" s="669"/>
      <c r="K201" s="669"/>
      <c r="L201" s="669"/>
      <c r="M201" s="669"/>
      <c r="N201" s="669"/>
      <c r="O201" s="669"/>
      <c r="P201" s="669"/>
      <c r="Q201" s="455">
        <f>'H-Human Resources'!Q12</f>
        <v>1</v>
      </c>
      <c r="R201" s="455">
        <f>'H-Human Resources'!R12</f>
        <v>0</v>
      </c>
      <c r="S201" s="515">
        <f>'H-Human Resources'!S12</f>
        <v>0</v>
      </c>
      <c r="T201" s="456">
        <f>'H-Human Resources'!T12</f>
        <v>0</v>
      </c>
      <c r="U201" s="456"/>
      <c r="V201" s="456"/>
      <c r="W201" s="459">
        <f>'H-Human Resources'!V12</f>
        <v>0</v>
      </c>
      <c r="X201" s="459">
        <f>'H-Human Resources'!W12</f>
        <v>0</v>
      </c>
      <c r="Y201" s="1">
        <f>LOOKUP(A201,'H-Human Resources'!$A$10:$A$40,'H-Human Resources'!$Y$10:$Y$40)</f>
        <v>9</v>
      </c>
    </row>
    <row r="202" spans="1:25" ht="13" customHeight="1" x14ac:dyDescent="0.15">
      <c r="A202" s="8" t="s">
        <v>452</v>
      </c>
      <c r="B202" s="4" t="s">
        <v>195</v>
      </c>
      <c r="C202" s="4"/>
      <c r="D202" s="13" t="s">
        <v>160</v>
      </c>
      <c r="E202" s="4"/>
      <c r="F202" s="4"/>
      <c r="G202" s="13" t="s">
        <v>160</v>
      </c>
      <c r="H202" s="4"/>
      <c r="I202" s="668" t="s">
        <v>453</v>
      </c>
      <c r="J202" s="669"/>
      <c r="K202" s="669"/>
      <c r="L202" s="669"/>
      <c r="M202" s="669"/>
      <c r="N202" s="669"/>
      <c r="O202" s="669"/>
      <c r="P202" s="669"/>
      <c r="Q202" s="455">
        <f>'H-Human Resources'!Q13</f>
        <v>1</v>
      </c>
      <c r="R202" s="455">
        <f>'H-Human Resources'!R13</f>
        <v>0</v>
      </c>
      <c r="S202" s="515">
        <f>'H-Human Resources'!S13</f>
        <v>0</v>
      </c>
      <c r="T202" s="456">
        <f>'H-Human Resources'!T13</f>
        <v>0</v>
      </c>
      <c r="U202" s="456"/>
      <c r="V202" s="456"/>
      <c r="W202" s="459">
        <f>'H-Human Resources'!V13</f>
        <v>0</v>
      </c>
      <c r="X202" s="459">
        <f>'H-Human Resources'!W13</f>
        <v>0</v>
      </c>
      <c r="Y202" s="1">
        <f>LOOKUP(A202,'H-Human Resources'!$A$10:$A$40,'H-Human Resources'!$Y$10:$Y$40)</f>
        <v>9</v>
      </c>
    </row>
    <row r="203" spans="1:25" ht="13" hidden="1" customHeight="1" x14ac:dyDescent="0.15">
      <c r="A203" s="8"/>
      <c r="B203" s="4"/>
      <c r="C203" s="4"/>
      <c r="D203" s="13"/>
      <c r="E203" s="4"/>
      <c r="F203" s="4"/>
      <c r="G203" s="13"/>
      <c r="H203" s="4"/>
      <c r="I203" s="452"/>
      <c r="J203" s="453"/>
      <c r="K203" s="453"/>
      <c r="L203" s="453"/>
      <c r="M203" s="453"/>
      <c r="N203" s="453"/>
      <c r="O203" s="453"/>
      <c r="P203" s="453"/>
      <c r="Q203" s="459">
        <v>0</v>
      </c>
      <c r="R203" s="459">
        <v>0</v>
      </c>
      <c r="S203" s="460"/>
      <c r="T203" s="460">
        <v>0</v>
      </c>
      <c r="U203" s="460"/>
      <c r="V203" s="460"/>
      <c r="W203" s="459">
        <f>'H-Human Resources'!V14</f>
        <v>0</v>
      </c>
      <c r="X203" s="459">
        <f>'H-Human Resources'!W14</f>
        <v>0</v>
      </c>
      <c r="Y203" s="1"/>
    </row>
    <row r="204" spans="1:25" ht="13" customHeight="1" x14ac:dyDescent="0.15">
      <c r="A204" s="1" t="s">
        <v>454</v>
      </c>
      <c r="B204" s="4" t="s">
        <v>90</v>
      </c>
      <c r="C204" s="4"/>
      <c r="D204" s="4"/>
      <c r="E204" s="4"/>
      <c r="F204" s="4"/>
      <c r="G204" s="4"/>
      <c r="H204" s="13" t="s">
        <v>160</v>
      </c>
      <c r="I204" s="668" t="s">
        <v>455</v>
      </c>
      <c r="J204" s="669"/>
      <c r="K204" s="669"/>
      <c r="L204" s="669"/>
      <c r="M204" s="669"/>
      <c r="N204" s="669"/>
      <c r="O204" s="669"/>
      <c r="P204" s="669"/>
      <c r="Q204" s="455">
        <f>'H-Human Resources'!Q15</f>
        <v>1</v>
      </c>
      <c r="R204" s="455">
        <f>'H-Human Resources'!R15</f>
        <v>0</v>
      </c>
      <c r="S204" s="515">
        <f>'H-Human Resources'!S15</f>
        <v>0</v>
      </c>
      <c r="T204" s="456">
        <f>'H-Human Resources'!T15</f>
        <v>0</v>
      </c>
      <c r="U204" s="456"/>
      <c r="V204" s="456"/>
      <c r="W204" s="459">
        <f>'H-Human Resources'!V15</f>
        <v>0</v>
      </c>
      <c r="X204" s="459">
        <f>'H-Human Resources'!W15</f>
        <v>0</v>
      </c>
      <c r="Y204" s="1">
        <f>LOOKUP(A204,'H-Human Resources'!$A$10:$A$40,'H-Human Resources'!$Y$10:$Y$40)</f>
        <v>9</v>
      </c>
    </row>
    <row r="205" spans="1:25" ht="13" customHeight="1" x14ac:dyDescent="0.15">
      <c r="A205" s="1" t="s">
        <v>456</v>
      </c>
      <c r="B205" s="12" t="s">
        <v>85</v>
      </c>
      <c r="C205" s="13" t="s">
        <v>160</v>
      </c>
      <c r="D205" s="13" t="s">
        <v>160</v>
      </c>
      <c r="E205" s="13" t="s">
        <v>160</v>
      </c>
      <c r="F205" s="4"/>
      <c r="G205" s="4"/>
      <c r="H205" s="13" t="s">
        <v>160</v>
      </c>
      <c r="I205" s="668" t="s">
        <v>457</v>
      </c>
      <c r="J205" s="669"/>
      <c r="K205" s="669"/>
      <c r="L205" s="669"/>
      <c r="M205" s="669"/>
      <c r="N205" s="669"/>
      <c r="O205" s="669"/>
      <c r="P205" s="669"/>
      <c r="Q205" s="455">
        <f>'H-Human Resources'!Q16</f>
        <v>5</v>
      </c>
      <c r="R205" s="455">
        <f>'H-Human Resources'!R16</f>
        <v>0</v>
      </c>
      <c r="S205" s="515">
        <f>'H-Human Resources'!S16</f>
        <v>0</v>
      </c>
      <c r="T205" s="456">
        <f>'H-Human Resources'!T16</f>
        <v>0</v>
      </c>
      <c r="U205" s="456"/>
      <c r="V205" s="456"/>
      <c r="W205" s="459">
        <f>'H-Human Resources'!V16</f>
        <v>0</v>
      </c>
      <c r="X205" s="459">
        <f>'H-Human Resources'!W16</f>
        <v>0</v>
      </c>
      <c r="Y205" s="1">
        <f>LOOKUP(A205,'H-Human Resources'!$A$10:$A$40,'H-Human Resources'!$Y$10:$Y$40)</f>
        <v>9</v>
      </c>
    </row>
    <row r="206" spans="1:25" ht="13" hidden="1" customHeight="1" x14ac:dyDescent="0.15">
      <c r="A206" s="1"/>
      <c r="B206" s="12"/>
      <c r="C206" s="13"/>
      <c r="D206" s="13"/>
      <c r="E206" s="13"/>
      <c r="F206" s="4"/>
      <c r="G206" s="4"/>
      <c r="H206" s="13"/>
      <c r="I206" s="452"/>
      <c r="J206" s="453"/>
      <c r="K206" s="453"/>
      <c r="L206" s="453"/>
      <c r="M206" s="453"/>
      <c r="N206" s="453"/>
      <c r="O206" s="453"/>
      <c r="P206" s="453"/>
      <c r="Q206" s="459">
        <v>0</v>
      </c>
      <c r="R206" s="459">
        <v>0</v>
      </c>
      <c r="S206" s="460"/>
      <c r="T206" s="460">
        <v>0</v>
      </c>
      <c r="U206" s="460"/>
      <c r="V206" s="460"/>
      <c r="W206" s="459">
        <f>'H-Human Resources'!V17</f>
        <v>0</v>
      </c>
      <c r="X206" s="459">
        <f>'H-Human Resources'!W17</f>
        <v>0</v>
      </c>
      <c r="Y206" s="1"/>
    </row>
    <row r="207" spans="1:25" ht="13" customHeight="1" x14ac:dyDescent="0.15">
      <c r="A207" s="8" t="s">
        <v>458</v>
      </c>
      <c r="B207" s="12" t="s">
        <v>85</v>
      </c>
      <c r="C207" s="13"/>
      <c r="D207" s="13" t="s">
        <v>160</v>
      </c>
      <c r="E207" s="4"/>
      <c r="F207" s="4"/>
      <c r="G207" s="13" t="s">
        <v>160</v>
      </c>
      <c r="H207" s="13" t="s">
        <v>160</v>
      </c>
      <c r="I207" s="668" t="s">
        <v>459</v>
      </c>
      <c r="J207" s="669"/>
      <c r="K207" s="669"/>
      <c r="L207" s="669"/>
      <c r="M207" s="669"/>
      <c r="N207" s="669"/>
      <c r="O207" s="669"/>
      <c r="P207" s="669"/>
      <c r="Q207" s="455">
        <f>'H-Human Resources'!Q18</f>
        <v>1</v>
      </c>
      <c r="R207" s="455">
        <f>'H-Human Resources'!R18</f>
        <v>0</v>
      </c>
      <c r="S207" s="515">
        <f>'H-Human Resources'!S18</f>
        <v>0</v>
      </c>
      <c r="T207" s="456">
        <f>'H-Human Resources'!T18</f>
        <v>0</v>
      </c>
      <c r="U207" s="456"/>
      <c r="V207" s="456"/>
      <c r="W207" s="459">
        <f>'H-Human Resources'!V18</f>
        <v>0</v>
      </c>
      <c r="X207" s="459">
        <f>'H-Human Resources'!W18</f>
        <v>0</v>
      </c>
      <c r="Y207" s="1">
        <f>LOOKUP(A207,'H-Human Resources'!$A$10:$A$40,'H-Human Resources'!$Y$10:$Y$40)</f>
        <v>9</v>
      </c>
    </row>
    <row r="208" spans="1:25" ht="13" hidden="1" customHeight="1" x14ac:dyDescent="0.15">
      <c r="A208" s="8"/>
      <c r="B208" s="12"/>
      <c r="C208" s="13"/>
      <c r="D208" s="13"/>
      <c r="E208" s="4"/>
      <c r="F208" s="4"/>
      <c r="G208" s="13"/>
      <c r="H208" s="13"/>
      <c r="I208" s="452"/>
      <c r="J208" s="453"/>
      <c r="K208" s="453"/>
      <c r="L208" s="453"/>
      <c r="M208" s="453"/>
      <c r="N208" s="453"/>
      <c r="O208" s="453"/>
      <c r="P208" s="453"/>
      <c r="Q208" s="459">
        <v>0</v>
      </c>
      <c r="R208" s="459">
        <v>0</v>
      </c>
      <c r="S208" s="460"/>
      <c r="T208" s="460">
        <v>0</v>
      </c>
      <c r="U208" s="460"/>
      <c r="V208" s="460"/>
      <c r="W208" s="459">
        <f>'A-Administration'!V243</f>
        <v>0</v>
      </c>
      <c r="X208" s="459"/>
      <c r="Y208" s="1"/>
    </row>
    <row r="209" spans="1:26" x14ac:dyDescent="0.15">
      <c r="A209" s="1" t="s">
        <v>460</v>
      </c>
      <c r="B209" s="4" t="s">
        <v>195</v>
      </c>
      <c r="C209" s="13" t="s">
        <v>160</v>
      </c>
      <c r="D209" s="13" t="s">
        <v>160</v>
      </c>
      <c r="E209" s="13" t="s">
        <v>160</v>
      </c>
      <c r="F209" s="13" t="s">
        <v>160</v>
      </c>
      <c r="G209" s="4"/>
      <c r="H209" s="13" t="s">
        <v>160</v>
      </c>
      <c r="I209" s="668" t="s">
        <v>461</v>
      </c>
      <c r="J209" s="650"/>
      <c r="K209" s="650"/>
      <c r="L209" s="650"/>
      <c r="M209" s="650"/>
      <c r="N209" s="650"/>
      <c r="O209" s="650"/>
      <c r="P209" s="650"/>
      <c r="Q209" s="455">
        <f>'I-Information Services'!Q10</f>
        <v>1</v>
      </c>
      <c r="R209" s="455">
        <f>'I-Information Services'!R10</f>
        <v>0</v>
      </c>
      <c r="S209" s="515">
        <f>'I-Information Services'!S10</f>
        <v>0</v>
      </c>
      <c r="T209" s="456">
        <f>'I-Information Services'!T10</f>
        <v>0</v>
      </c>
      <c r="U209" s="456"/>
      <c r="V209" s="456"/>
      <c r="W209" s="459">
        <f>'I-Information Services'!V10</f>
        <v>0</v>
      </c>
      <c r="X209" s="459">
        <f>'I-Information Services'!W10</f>
        <v>0</v>
      </c>
      <c r="Y209" s="1">
        <f>LOOKUP(A209,'I-Information Services'!$A$9:$A$35,'I-Information Services'!$Y$9:$Y$35)</f>
        <v>10</v>
      </c>
      <c r="Z209" s="1"/>
    </row>
    <row r="210" spans="1:26" ht="24" customHeight="1" x14ac:dyDescent="0.15">
      <c r="A210" s="1" t="s">
        <v>462</v>
      </c>
      <c r="B210" s="4" t="s">
        <v>90</v>
      </c>
      <c r="C210" s="4"/>
      <c r="D210" s="4"/>
      <c r="E210" s="4"/>
      <c r="F210" s="4"/>
      <c r="G210" s="13" t="s">
        <v>160</v>
      </c>
      <c r="H210" s="4"/>
      <c r="I210" s="668" t="s">
        <v>463</v>
      </c>
      <c r="J210" s="650"/>
      <c r="K210" s="650"/>
      <c r="L210" s="650"/>
      <c r="M210" s="650"/>
      <c r="N210" s="650"/>
      <c r="O210" s="650"/>
      <c r="P210" s="650"/>
      <c r="Q210" s="455">
        <f>'I-Information Services'!Q11</f>
        <v>1</v>
      </c>
      <c r="R210" s="455">
        <f>'I-Information Services'!R11</f>
        <v>0</v>
      </c>
      <c r="S210" s="515">
        <f>'I-Information Services'!S11</f>
        <v>0</v>
      </c>
      <c r="T210" s="456">
        <f>'I-Information Services'!T11</f>
        <v>0</v>
      </c>
      <c r="U210" s="456"/>
      <c r="V210" s="456"/>
      <c r="W210" s="459">
        <f>'I-Information Services'!V11</f>
        <v>0</v>
      </c>
      <c r="X210" s="459">
        <f>'I-Information Services'!W11</f>
        <v>0</v>
      </c>
      <c r="Y210" s="1">
        <f>LOOKUP(A210,'I-Information Services'!$A$9:$A$35,'I-Information Services'!$Y$9:$Y$35)</f>
        <v>10</v>
      </c>
      <c r="Z210" s="1"/>
    </row>
    <row r="211" spans="1:26" ht="13" customHeight="1" x14ac:dyDescent="0.15">
      <c r="A211" s="8" t="s">
        <v>464</v>
      </c>
      <c r="B211" s="12"/>
      <c r="C211" s="4"/>
      <c r="D211" s="4"/>
      <c r="E211" s="4"/>
      <c r="F211" s="4"/>
      <c r="G211" s="13"/>
      <c r="H211" s="4"/>
      <c r="I211" s="668" t="s">
        <v>465</v>
      </c>
      <c r="J211" s="650"/>
      <c r="K211" s="650"/>
      <c r="L211" s="650"/>
      <c r="M211" s="650"/>
      <c r="N211" s="650"/>
      <c r="O211" s="650"/>
      <c r="P211" s="650"/>
      <c r="Q211" s="455">
        <f>'I-Information Services'!Q12</f>
        <v>1</v>
      </c>
      <c r="R211" s="455">
        <f>'I-Information Services'!R12</f>
        <v>0</v>
      </c>
      <c r="S211" s="515">
        <f>'I-Information Services'!S12</f>
        <v>0</v>
      </c>
      <c r="T211" s="456">
        <f>'I-Information Services'!T12</f>
        <v>0</v>
      </c>
      <c r="U211" s="456"/>
      <c r="V211" s="456"/>
      <c r="W211" s="459">
        <f>'I-Information Services'!V12</f>
        <v>0</v>
      </c>
      <c r="X211" s="459">
        <f>'I-Information Services'!W12</f>
        <v>0</v>
      </c>
      <c r="Y211" s="1"/>
      <c r="Z211" s="1"/>
    </row>
    <row r="212" spans="1:26" ht="13" hidden="1" customHeight="1" x14ac:dyDescent="0.15">
      <c r="A212" s="1"/>
      <c r="B212" s="12"/>
      <c r="C212" s="4"/>
      <c r="D212" s="4"/>
      <c r="E212" s="4"/>
      <c r="F212" s="4"/>
      <c r="G212" s="13"/>
      <c r="H212" s="4"/>
      <c r="I212" s="452"/>
      <c r="J212" s="542"/>
      <c r="K212" s="542"/>
      <c r="L212" s="542"/>
      <c r="M212" s="542"/>
      <c r="N212" s="542"/>
      <c r="O212" s="542"/>
      <c r="P212" s="542"/>
      <c r="Q212" s="459">
        <v>0</v>
      </c>
      <c r="R212" s="459">
        <v>0</v>
      </c>
      <c r="S212" s="460"/>
      <c r="T212" s="460">
        <v>0</v>
      </c>
      <c r="U212" s="460"/>
      <c r="V212" s="460"/>
      <c r="W212" s="459">
        <f>'I-Information Services'!V13</f>
        <v>0</v>
      </c>
      <c r="X212" s="459">
        <f>'I-Information Services'!W13</f>
        <v>0</v>
      </c>
      <c r="Y212" s="1"/>
      <c r="Z212" s="1"/>
    </row>
    <row r="213" spans="1:26" ht="13" customHeight="1" x14ac:dyDescent="0.15">
      <c r="A213" s="1" t="s">
        <v>466</v>
      </c>
      <c r="B213" s="12" t="s">
        <v>85</v>
      </c>
      <c r="C213" s="13"/>
      <c r="D213" s="4"/>
      <c r="E213" s="4"/>
      <c r="F213" s="4"/>
      <c r="G213" s="4"/>
      <c r="H213" s="13" t="s">
        <v>160</v>
      </c>
      <c r="I213" s="668" t="s">
        <v>467</v>
      </c>
      <c r="J213" s="669"/>
      <c r="K213" s="669"/>
      <c r="L213" s="669"/>
      <c r="M213" s="669"/>
      <c r="N213" s="669"/>
      <c r="O213" s="669"/>
      <c r="P213" s="669"/>
      <c r="Q213" s="455">
        <f>'I-Information Services'!Q14</f>
        <v>1</v>
      </c>
      <c r="R213" s="455">
        <f>'I-Information Services'!R14</f>
        <v>0</v>
      </c>
      <c r="S213" s="515">
        <f>'I-Information Services'!S14</f>
        <v>0</v>
      </c>
      <c r="T213" s="456">
        <f>'I-Information Services'!T14</f>
        <v>0</v>
      </c>
      <c r="U213" s="456"/>
      <c r="V213" s="456"/>
      <c r="W213" s="459">
        <f>'I-Information Services'!V14</f>
        <v>0</v>
      </c>
      <c r="X213" s="459">
        <f>'I-Information Services'!W14</f>
        <v>0</v>
      </c>
      <c r="Y213" s="1">
        <f>LOOKUP(A213,'I-Information Services'!$A$9:$A$35,'I-Information Services'!$Y$9:$Y$35)</f>
        <v>10</v>
      </c>
      <c r="Z213" s="1"/>
    </row>
    <row r="214" spans="1:26" ht="13" customHeight="1" x14ac:dyDescent="0.15">
      <c r="A214" s="1" t="s">
        <v>468</v>
      </c>
      <c r="B214" s="4" t="s">
        <v>195</v>
      </c>
      <c r="C214" s="13" t="s">
        <v>160</v>
      </c>
      <c r="D214" s="13" t="s">
        <v>160</v>
      </c>
      <c r="E214" s="13" t="s">
        <v>160</v>
      </c>
      <c r="F214" s="13" t="s">
        <v>160</v>
      </c>
      <c r="G214" s="13" t="s">
        <v>160</v>
      </c>
      <c r="H214" s="4"/>
      <c r="I214" s="668" t="s">
        <v>469</v>
      </c>
      <c r="J214" s="669"/>
      <c r="K214" s="669"/>
      <c r="L214" s="669"/>
      <c r="M214" s="669"/>
      <c r="N214" s="669"/>
      <c r="O214" s="669"/>
      <c r="P214" s="669"/>
      <c r="Q214" s="455">
        <f>'I-Information Services'!Q15</f>
        <v>1</v>
      </c>
      <c r="R214" s="455">
        <f>'I-Information Services'!R15</f>
        <v>0</v>
      </c>
      <c r="S214" s="515">
        <f>'I-Information Services'!S15</f>
        <v>0</v>
      </c>
      <c r="T214" s="456">
        <f>'I-Information Services'!T15</f>
        <v>0</v>
      </c>
      <c r="U214" s="456"/>
      <c r="V214" s="456"/>
      <c r="W214" s="459">
        <f>'I-Information Services'!V15</f>
        <v>0</v>
      </c>
      <c r="X214" s="459">
        <f>'I-Information Services'!W15</f>
        <v>0</v>
      </c>
      <c r="Y214" s="1">
        <f>LOOKUP(A214,'I-Information Services'!$A$9:$A$35,'I-Information Services'!$Y$9:$Y$35)</f>
        <v>10</v>
      </c>
      <c r="Z214" s="1"/>
    </row>
    <row r="215" spans="1:26" ht="13" hidden="1" customHeight="1" x14ac:dyDescent="0.15">
      <c r="A215" s="1"/>
      <c r="B215" s="4"/>
      <c r="C215" s="13"/>
      <c r="D215" s="13"/>
      <c r="E215" s="13"/>
      <c r="F215" s="13"/>
      <c r="G215" s="13"/>
      <c r="H215" s="4"/>
      <c r="I215" s="452"/>
      <c r="J215" s="453"/>
      <c r="K215" s="453"/>
      <c r="L215" s="453"/>
      <c r="M215" s="453"/>
      <c r="N215" s="453"/>
      <c r="O215" s="453"/>
      <c r="P215" s="453"/>
      <c r="Q215" s="459">
        <v>0</v>
      </c>
      <c r="R215" s="459">
        <v>0</v>
      </c>
      <c r="S215" s="460"/>
      <c r="T215" s="460">
        <v>0</v>
      </c>
      <c r="U215" s="460"/>
      <c r="V215" s="460"/>
      <c r="W215" s="459">
        <f>'I-Information Services'!V16</f>
        <v>0</v>
      </c>
      <c r="X215" s="459">
        <f>'I-Information Services'!W16</f>
        <v>0</v>
      </c>
      <c r="Y215" s="1"/>
      <c r="Z215" s="1"/>
    </row>
    <row r="216" spans="1:26" ht="13" customHeight="1" x14ac:dyDescent="0.15">
      <c r="A216" s="1" t="s">
        <v>470</v>
      </c>
      <c r="B216" s="4" t="s">
        <v>195</v>
      </c>
      <c r="C216" s="4"/>
      <c r="D216" s="13" t="s">
        <v>160</v>
      </c>
      <c r="E216" s="4"/>
      <c r="F216" s="4"/>
      <c r="G216" s="13" t="s">
        <v>160</v>
      </c>
      <c r="H216" s="4"/>
      <c r="I216" s="668" t="s">
        <v>471</v>
      </c>
      <c r="J216" s="669"/>
      <c r="K216" s="669"/>
      <c r="L216" s="669"/>
      <c r="M216" s="669"/>
      <c r="N216" s="669"/>
      <c r="O216" s="669"/>
      <c r="P216" s="670"/>
      <c r="Q216" s="455">
        <f>'I-Information Services'!Q17</f>
        <v>1</v>
      </c>
      <c r="R216" s="455">
        <f>'I-Information Services'!R17</f>
        <v>0</v>
      </c>
      <c r="S216" s="515">
        <f>'I-Information Services'!S17</f>
        <v>0</v>
      </c>
      <c r="T216" s="456">
        <f>'I-Information Services'!T17</f>
        <v>0</v>
      </c>
      <c r="U216" s="456"/>
      <c r="V216" s="456"/>
      <c r="W216" s="459">
        <f>'I-Information Services'!V17</f>
        <v>0</v>
      </c>
      <c r="X216" s="459" t="str">
        <f>'I-Information Services'!W17</f>
        <v xml:space="preserve"> </v>
      </c>
      <c r="Y216" s="1">
        <f>LOOKUP(A216,'I-Information Services'!$A$9:$A$35,'I-Information Services'!$Y$9:$Y$35)</f>
        <v>10</v>
      </c>
      <c r="Z216" s="1"/>
    </row>
    <row r="217" spans="1:26" ht="13" hidden="1" customHeight="1" x14ac:dyDescent="0.15">
      <c r="A217" s="1"/>
      <c r="B217" s="12"/>
      <c r="C217" s="4"/>
      <c r="D217" s="4"/>
      <c r="E217" s="4"/>
      <c r="F217" s="4"/>
      <c r="G217" s="4"/>
      <c r="H217" s="13"/>
      <c r="I217" s="452"/>
      <c r="J217" s="453"/>
      <c r="K217" s="453"/>
      <c r="L217" s="453"/>
      <c r="M217" s="453"/>
      <c r="N217" s="453"/>
      <c r="O217" s="453"/>
      <c r="P217" s="453"/>
      <c r="Q217" s="459">
        <v>0</v>
      </c>
      <c r="R217" s="459">
        <v>0</v>
      </c>
      <c r="S217" s="460"/>
      <c r="T217" s="460">
        <v>0</v>
      </c>
      <c r="U217" s="460"/>
      <c r="V217" s="460"/>
      <c r="W217" s="459">
        <f>'I-Information Services'!V18</f>
        <v>0</v>
      </c>
      <c r="X217" s="459">
        <f>'I-Information Services'!W18</f>
        <v>0</v>
      </c>
      <c r="Y217" s="1"/>
      <c r="Z217" s="1"/>
    </row>
    <row r="218" spans="1:26" ht="13" customHeight="1" x14ac:dyDescent="0.15">
      <c r="A218" s="1" t="s">
        <v>472</v>
      </c>
      <c r="B218" s="12" t="s">
        <v>85</v>
      </c>
      <c r="C218" s="13" t="s">
        <v>160</v>
      </c>
      <c r="D218" s="4"/>
      <c r="E218" s="4"/>
      <c r="F218" s="4"/>
      <c r="G218" s="4"/>
      <c r="H218" s="4"/>
      <c r="I218" s="668" t="s">
        <v>473</v>
      </c>
      <c r="J218" s="669"/>
      <c r="K218" s="669"/>
      <c r="L218" s="669"/>
      <c r="M218" s="669"/>
      <c r="N218" s="669"/>
      <c r="O218" s="669"/>
      <c r="P218" s="669"/>
      <c r="Q218" s="455">
        <f>'I-Information Services'!Q19</f>
        <v>6</v>
      </c>
      <c r="R218" s="455">
        <f>'I-Information Services'!R19</f>
        <v>0</v>
      </c>
      <c r="S218" s="515">
        <f>'I-Information Services'!S19</f>
        <v>0</v>
      </c>
      <c r="T218" s="456">
        <f>'I-Information Services'!T19</f>
        <v>0</v>
      </c>
      <c r="U218" s="456"/>
      <c r="V218" s="456"/>
      <c r="W218" s="459">
        <f>'I-Information Services'!V19</f>
        <v>0</v>
      </c>
      <c r="X218" s="459">
        <f>'I-Information Services'!W19</f>
        <v>0</v>
      </c>
      <c r="Y218" s="1">
        <f>LOOKUP(A218,'I-Information Services'!$A$9:$A$35,'I-Information Services'!$Y$9:$Y$35)</f>
        <v>10</v>
      </c>
      <c r="Z218" s="1"/>
    </row>
    <row r="219" spans="1:26" ht="13" hidden="1" customHeight="1" x14ac:dyDescent="0.15">
      <c r="A219" s="1"/>
      <c r="B219" s="12"/>
      <c r="C219" s="13"/>
      <c r="D219" s="4"/>
      <c r="E219" s="4"/>
      <c r="F219" s="4"/>
      <c r="G219" s="4"/>
      <c r="H219" s="4"/>
      <c r="I219" s="452"/>
      <c r="J219" s="453"/>
      <c r="K219" s="453"/>
      <c r="L219" s="453"/>
      <c r="M219" s="453"/>
      <c r="N219" s="453"/>
      <c r="O219" s="453"/>
      <c r="P219" s="453"/>
      <c r="Q219" s="459">
        <v>0</v>
      </c>
      <c r="R219" s="459">
        <v>0</v>
      </c>
      <c r="S219" s="460"/>
      <c r="T219" s="460">
        <v>0</v>
      </c>
      <c r="U219" s="460"/>
      <c r="V219" s="460"/>
      <c r="W219" s="459">
        <f>'I-Information Services'!V20</f>
        <v>0</v>
      </c>
      <c r="X219" s="459">
        <f>'I-Information Services'!W20</f>
        <v>0</v>
      </c>
      <c r="Y219" s="1"/>
      <c r="Z219" s="1"/>
    </row>
    <row r="220" spans="1:26" ht="13" customHeight="1" x14ac:dyDescent="0.15">
      <c r="A220" s="1" t="s">
        <v>474</v>
      </c>
      <c r="B220" s="12" t="s">
        <v>85</v>
      </c>
      <c r="C220" s="13" t="s">
        <v>160</v>
      </c>
      <c r="D220" s="4"/>
      <c r="E220" s="4"/>
      <c r="F220" s="13" t="s">
        <v>160</v>
      </c>
      <c r="G220" s="4"/>
      <c r="H220" s="13" t="s">
        <v>160</v>
      </c>
      <c r="I220" s="668" t="s">
        <v>475</v>
      </c>
      <c r="J220" s="650"/>
      <c r="K220" s="650"/>
      <c r="L220" s="650"/>
      <c r="M220" s="650"/>
      <c r="N220" s="650"/>
      <c r="O220" s="650"/>
      <c r="P220" s="650"/>
      <c r="Q220" s="455">
        <f>'J-NatResMgmt&amp;EnvProt'!Q10</f>
        <v>1</v>
      </c>
      <c r="R220" s="455">
        <f>'J-NatResMgmt&amp;EnvProt'!R10</f>
        <v>1</v>
      </c>
      <c r="S220" s="515">
        <f>'J-NatResMgmt&amp;EnvProt'!S10</f>
        <v>0</v>
      </c>
      <c r="T220" s="456">
        <f>'J-NatResMgmt&amp;EnvProt'!T10</f>
        <v>0</v>
      </c>
      <c r="U220" s="456"/>
      <c r="V220" s="456"/>
      <c r="W220" s="459">
        <f>'J-NatResMgmt&amp;EnvProt'!V23</f>
        <v>0</v>
      </c>
      <c r="X220" s="459">
        <f>'I-Information Services'!W21</f>
        <v>0</v>
      </c>
      <c r="Y220" s="1">
        <f>LOOKUP(A220,'J-NatResMgmt&amp;EnvProt'!$A$10:$A$39,'J-NatResMgmt&amp;EnvProt'!$Y$10:$Y$39)</f>
        <v>11</v>
      </c>
      <c r="Z220" s="1"/>
    </row>
    <row r="221" spans="1:26" ht="13" customHeight="1" x14ac:dyDescent="0.15">
      <c r="A221" s="1" t="s">
        <v>476</v>
      </c>
      <c r="B221" s="12" t="s">
        <v>85</v>
      </c>
      <c r="C221" s="13" t="s">
        <v>160</v>
      </c>
      <c r="D221" s="4"/>
      <c r="E221" s="4"/>
      <c r="F221" s="13" t="s">
        <v>160</v>
      </c>
      <c r="G221" s="4"/>
      <c r="H221" s="4"/>
      <c r="I221" s="668" t="s">
        <v>477</v>
      </c>
      <c r="J221" s="650"/>
      <c r="K221" s="650"/>
      <c r="L221" s="650"/>
      <c r="M221" s="650"/>
      <c r="N221" s="650"/>
      <c r="O221" s="650"/>
      <c r="P221" s="650"/>
      <c r="Q221" s="455">
        <f>'J-NatResMgmt&amp;EnvProt'!Q11</f>
        <v>1</v>
      </c>
      <c r="R221" s="455">
        <f>'J-NatResMgmt&amp;EnvProt'!R11</f>
        <v>1</v>
      </c>
      <c r="S221" s="515">
        <f>'J-NatResMgmt&amp;EnvProt'!S11</f>
        <v>0</v>
      </c>
      <c r="T221" s="456">
        <f>'J-NatResMgmt&amp;EnvProt'!T11</f>
        <v>0</v>
      </c>
      <c r="U221" s="456"/>
      <c r="V221" s="456"/>
      <c r="W221" s="459">
        <f>'I-Information Services'!V22</f>
        <v>0</v>
      </c>
      <c r="X221" s="459">
        <f>'I-Information Services'!W22</f>
        <v>0</v>
      </c>
      <c r="Y221" s="1">
        <f>LOOKUP(A221,'J-NatResMgmt&amp;EnvProt'!$A$10:$A$39,'J-NatResMgmt&amp;EnvProt'!$Y$10:$Y$39)</f>
        <v>11</v>
      </c>
      <c r="Z221" s="1"/>
    </row>
    <row r="222" spans="1:26" ht="13" customHeight="1" x14ac:dyDescent="0.15">
      <c r="A222" s="1" t="s">
        <v>478</v>
      </c>
      <c r="B222" s="12" t="s">
        <v>85</v>
      </c>
      <c r="C222" s="13" t="s">
        <v>160</v>
      </c>
      <c r="D222" s="4"/>
      <c r="E222" s="4"/>
      <c r="F222" s="13" t="s">
        <v>160</v>
      </c>
      <c r="G222" s="4"/>
      <c r="H222" s="4"/>
      <c r="I222" s="668" t="s">
        <v>479</v>
      </c>
      <c r="J222" s="650"/>
      <c r="K222" s="650"/>
      <c r="L222" s="650"/>
      <c r="M222" s="650"/>
      <c r="N222" s="650"/>
      <c r="O222" s="650"/>
      <c r="P222" s="650"/>
      <c r="Q222" s="455">
        <f>'J-NatResMgmt&amp;EnvProt'!Q12</f>
        <v>1</v>
      </c>
      <c r="R222" s="455">
        <f>'J-NatResMgmt&amp;EnvProt'!R12</f>
        <v>1</v>
      </c>
      <c r="S222" s="515">
        <f>'J-NatResMgmt&amp;EnvProt'!S12</f>
        <v>0</v>
      </c>
      <c r="T222" s="456">
        <f>'J-NatResMgmt&amp;EnvProt'!T12</f>
        <v>0</v>
      </c>
      <c r="U222" s="456"/>
      <c r="V222" s="456"/>
      <c r="W222" s="459">
        <f>'I-Information Services'!V23</f>
        <v>0</v>
      </c>
      <c r="X222" s="459">
        <f>'I-Information Services'!W23</f>
        <v>0</v>
      </c>
      <c r="Y222" s="1">
        <f>LOOKUP(A222,'J-NatResMgmt&amp;EnvProt'!$A$10:$A$39,'J-NatResMgmt&amp;EnvProt'!$Y$10:$Y$39)</f>
        <v>11</v>
      </c>
      <c r="Z222" s="1"/>
    </row>
    <row r="223" spans="1:26" ht="13" customHeight="1" x14ac:dyDescent="0.15">
      <c r="A223" s="1" t="s">
        <v>480</v>
      </c>
      <c r="B223" s="12" t="s">
        <v>85</v>
      </c>
      <c r="C223" s="13" t="s">
        <v>160</v>
      </c>
      <c r="D223" s="4"/>
      <c r="E223" s="4"/>
      <c r="F223" s="13" t="s">
        <v>160</v>
      </c>
      <c r="G223" s="4"/>
      <c r="H223" s="4"/>
      <c r="I223" s="668" t="s">
        <v>481</v>
      </c>
      <c r="J223" s="650"/>
      <c r="K223" s="650"/>
      <c r="L223" s="650"/>
      <c r="M223" s="650"/>
      <c r="N223" s="650"/>
      <c r="O223" s="650"/>
      <c r="P223" s="650"/>
      <c r="Q223" s="455">
        <f>'J-NatResMgmt&amp;EnvProt'!Q13</f>
        <v>1</v>
      </c>
      <c r="R223" s="455">
        <f>'J-NatResMgmt&amp;EnvProt'!R13</f>
        <v>1</v>
      </c>
      <c r="S223" s="515">
        <f>'J-NatResMgmt&amp;EnvProt'!S13</f>
        <v>0</v>
      </c>
      <c r="T223" s="456">
        <f>'J-NatResMgmt&amp;EnvProt'!T13</f>
        <v>1</v>
      </c>
      <c r="U223" s="456"/>
      <c r="V223" s="456"/>
      <c r="W223" s="459">
        <f>'I-Information Services'!V24</f>
        <v>0</v>
      </c>
      <c r="X223" s="459">
        <f>'I-Information Services'!W24</f>
        <v>0</v>
      </c>
      <c r="Y223" s="1">
        <f>LOOKUP(A223,'J-NatResMgmt&amp;EnvProt'!$A$10:$A$39,'J-NatResMgmt&amp;EnvProt'!$Y$10:$Y$39)</f>
        <v>11</v>
      </c>
      <c r="Z223" s="1"/>
    </row>
    <row r="224" spans="1:26" ht="13" customHeight="1" x14ac:dyDescent="0.15">
      <c r="A224" s="1" t="s">
        <v>482</v>
      </c>
      <c r="B224" s="4" t="s">
        <v>85</v>
      </c>
      <c r="C224" s="4"/>
      <c r="D224" s="4"/>
      <c r="E224" s="4"/>
      <c r="F224" s="4"/>
      <c r="G224" s="4"/>
      <c r="H224" s="13" t="s">
        <v>160</v>
      </c>
      <c r="I224" s="668" t="s">
        <v>483</v>
      </c>
      <c r="J224" s="650"/>
      <c r="K224" s="650"/>
      <c r="L224" s="650"/>
      <c r="M224" s="650"/>
      <c r="N224" s="650"/>
      <c r="O224" s="650"/>
      <c r="P224" s="650"/>
      <c r="Q224" s="455">
        <f>'J-NatResMgmt&amp;EnvProt'!Q14</f>
        <v>1</v>
      </c>
      <c r="R224" s="455">
        <f>'J-NatResMgmt&amp;EnvProt'!R14</f>
        <v>1</v>
      </c>
      <c r="S224" s="515">
        <f>'J-NatResMgmt&amp;EnvProt'!S14</f>
        <v>0</v>
      </c>
      <c r="T224" s="456">
        <f>'J-NatResMgmt&amp;EnvProt'!T14</f>
        <v>1</v>
      </c>
      <c r="U224" s="456"/>
      <c r="V224" s="456"/>
      <c r="W224" s="459">
        <f>'I-Information Services'!V25</f>
        <v>0</v>
      </c>
      <c r="X224" s="459">
        <f>'I-Information Services'!W25</f>
        <v>0</v>
      </c>
      <c r="Y224" s="1">
        <f>LOOKUP(A224,'J-NatResMgmt&amp;EnvProt'!$A$10:$A$39,'J-NatResMgmt&amp;EnvProt'!$Y$10:$Y$39)</f>
        <v>11</v>
      </c>
      <c r="Z224" s="1"/>
    </row>
    <row r="225" spans="1:26" ht="13" hidden="1" customHeight="1" x14ac:dyDescent="0.15">
      <c r="A225" s="1"/>
      <c r="B225" s="4"/>
      <c r="C225" s="4"/>
      <c r="D225" s="4"/>
      <c r="E225" s="4"/>
      <c r="F225" s="4"/>
      <c r="G225" s="4"/>
      <c r="H225" s="13"/>
      <c r="I225" s="452"/>
      <c r="J225" s="542"/>
      <c r="K225" s="542"/>
      <c r="L225" s="542"/>
      <c r="M225" s="542"/>
      <c r="N225" s="542"/>
      <c r="O225" s="542"/>
      <c r="P225" s="542"/>
      <c r="Q225" s="459">
        <v>0</v>
      </c>
      <c r="R225" s="459">
        <v>0</v>
      </c>
      <c r="S225" s="460"/>
      <c r="T225" s="460">
        <v>0</v>
      </c>
      <c r="U225" s="460"/>
      <c r="V225" s="460"/>
      <c r="W225" s="459">
        <f>'I-Information Services'!V26</f>
        <v>0</v>
      </c>
      <c r="X225" s="459">
        <f>'I-Information Services'!W26</f>
        <v>0</v>
      </c>
      <c r="Y225" s="1"/>
      <c r="Z225" s="1"/>
    </row>
    <row r="226" spans="1:26" ht="13" customHeight="1" x14ac:dyDescent="0.15">
      <c r="A226" s="1" t="s">
        <v>484</v>
      </c>
      <c r="B226" s="4" t="s">
        <v>85</v>
      </c>
      <c r="C226" s="13" t="s">
        <v>160</v>
      </c>
      <c r="D226" s="13" t="s">
        <v>160</v>
      </c>
      <c r="E226" s="13" t="s">
        <v>160</v>
      </c>
      <c r="F226" s="4"/>
      <c r="G226" s="4"/>
      <c r="H226" s="4"/>
      <c r="I226" s="668" t="s">
        <v>485</v>
      </c>
      <c r="J226" s="669"/>
      <c r="K226" s="669"/>
      <c r="L226" s="669"/>
      <c r="M226" s="669"/>
      <c r="N226" s="669"/>
      <c r="O226" s="669"/>
      <c r="P226" s="669"/>
      <c r="Q226" s="455">
        <f>'J-NatResMgmt&amp;EnvProt'!Q16</f>
        <v>1</v>
      </c>
      <c r="R226" s="455">
        <f>'J-NatResMgmt&amp;EnvProt'!R16</f>
        <v>1</v>
      </c>
      <c r="S226" s="515">
        <f>'J-NatResMgmt&amp;EnvProt'!S16</f>
        <v>0</v>
      </c>
      <c r="T226" s="456">
        <f>'J-NatResMgmt&amp;EnvProt'!T16</f>
        <v>0</v>
      </c>
      <c r="U226" s="456"/>
      <c r="V226" s="456"/>
      <c r="W226" s="459">
        <f>'I-Information Services'!V27</f>
        <v>0</v>
      </c>
      <c r="X226" s="459">
        <f>'I-Information Services'!W27</f>
        <v>0</v>
      </c>
      <c r="Y226" s="1">
        <f>LOOKUP(A226,'J-NatResMgmt&amp;EnvProt'!$A$10:$A$39,'J-NatResMgmt&amp;EnvProt'!$Y$10:$Y$39)</f>
        <v>11</v>
      </c>
      <c r="Z226" s="1"/>
    </row>
    <row r="227" spans="1:26" ht="13" hidden="1" customHeight="1" x14ac:dyDescent="0.15">
      <c r="A227" s="1"/>
      <c r="B227" s="4"/>
      <c r="C227" s="13"/>
      <c r="D227" s="13"/>
      <c r="E227" s="13"/>
      <c r="F227" s="4"/>
      <c r="G227" s="4"/>
      <c r="H227" s="4"/>
      <c r="I227" s="452"/>
      <c r="J227" s="453"/>
      <c r="K227" s="453"/>
      <c r="L227" s="453"/>
      <c r="M227" s="453"/>
      <c r="N227" s="453"/>
      <c r="O227" s="453"/>
      <c r="P227" s="453"/>
      <c r="Q227" s="459">
        <v>0</v>
      </c>
      <c r="R227" s="459">
        <v>0</v>
      </c>
      <c r="S227" s="460"/>
      <c r="T227" s="460">
        <v>0</v>
      </c>
      <c r="U227" s="460"/>
      <c r="V227" s="460"/>
      <c r="W227" s="459">
        <f>'I-Information Services'!V28</f>
        <v>0</v>
      </c>
      <c r="X227" s="459">
        <f>'I-Information Services'!W28</f>
        <v>0</v>
      </c>
      <c r="Y227" s="1"/>
      <c r="Z227" s="1"/>
    </row>
    <row r="228" spans="1:26" ht="13" customHeight="1" x14ac:dyDescent="0.15">
      <c r="A228" s="1" t="s">
        <v>486</v>
      </c>
      <c r="B228" s="4" t="s">
        <v>90</v>
      </c>
      <c r="C228" s="13" t="s">
        <v>160</v>
      </c>
      <c r="D228" s="4"/>
      <c r="E228" s="4"/>
      <c r="F228" s="13" t="s">
        <v>160</v>
      </c>
      <c r="G228" s="4"/>
      <c r="H228" s="13" t="s">
        <v>160</v>
      </c>
      <c r="I228" s="668" t="s">
        <v>487</v>
      </c>
      <c r="J228" s="669"/>
      <c r="K228" s="669"/>
      <c r="L228" s="669"/>
      <c r="M228" s="669"/>
      <c r="N228" s="669"/>
      <c r="O228" s="669"/>
      <c r="P228" s="669"/>
      <c r="Q228" s="455">
        <f>'J-NatResMgmt&amp;EnvProt'!Q18</f>
        <v>1</v>
      </c>
      <c r="R228" s="455">
        <f>'J-NatResMgmt&amp;EnvProt'!R18</f>
        <v>1</v>
      </c>
      <c r="S228" s="515">
        <f>'J-NatResMgmt&amp;EnvProt'!S18</f>
        <v>0</v>
      </c>
      <c r="T228" s="456">
        <f>'J-NatResMgmt&amp;EnvProt'!T18</f>
        <v>0</v>
      </c>
      <c r="U228" s="456"/>
      <c r="V228" s="456"/>
      <c r="W228" s="459">
        <f>'I-Information Services'!V29</f>
        <v>0</v>
      </c>
      <c r="X228" s="459">
        <f>'I-Information Services'!W29</f>
        <v>0</v>
      </c>
      <c r="Y228" s="1">
        <f>LOOKUP(A228,'J-NatResMgmt&amp;EnvProt'!$A$10:$A$39,'J-NatResMgmt&amp;EnvProt'!$Y$10:$Y$39)</f>
        <v>11</v>
      </c>
      <c r="Z228" s="1"/>
    </row>
    <row r="229" spans="1:26" ht="13" customHeight="1" x14ac:dyDescent="0.15">
      <c r="A229" s="1" t="s">
        <v>488</v>
      </c>
      <c r="B229" s="4" t="s">
        <v>90</v>
      </c>
      <c r="C229" s="4"/>
      <c r="D229" s="4"/>
      <c r="E229" s="4"/>
      <c r="F229" s="4"/>
      <c r="G229" s="4"/>
      <c r="H229" s="13" t="s">
        <v>160</v>
      </c>
      <c r="I229" s="668" t="s">
        <v>489</v>
      </c>
      <c r="J229" s="669"/>
      <c r="K229" s="669"/>
      <c r="L229" s="669"/>
      <c r="M229" s="669"/>
      <c r="N229" s="669"/>
      <c r="O229" s="669"/>
      <c r="P229" s="669"/>
      <c r="Q229" s="455">
        <f>'J-NatResMgmt&amp;EnvProt'!Q19</f>
        <v>1</v>
      </c>
      <c r="R229" s="455">
        <f>'J-NatResMgmt&amp;EnvProt'!R19</f>
        <v>1</v>
      </c>
      <c r="S229" s="515">
        <f>'J-NatResMgmt&amp;EnvProt'!S19</f>
        <v>0</v>
      </c>
      <c r="T229" s="456">
        <f>'J-NatResMgmt&amp;EnvProt'!T19</f>
        <v>0</v>
      </c>
      <c r="U229" s="456"/>
      <c r="V229" s="456"/>
      <c r="W229" s="459">
        <f>'I-Information Services'!V30</f>
        <v>0</v>
      </c>
      <c r="X229" s="459">
        <f>'I-Information Services'!W30</f>
        <v>0</v>
      </c>
      <c r="Y229" s="1">
        <f>LOOKUP(A229,'J-NatResMgmt&amp;EnvProt'!$A$10:$A$39,'J-NatResMgmt&amp;EnvProt'!$Y$10:$Y$39)</f>
        <v>11</v>
      </c>
      <c r="Z229" s="1"/>
    </row>
    <row r="230" spans="1:26" ht="13" customHeight="1" x14ac:dyDescent="0.15">
      <c r="A230" s="1" t="s">
        <v>490</v>
      </c>
      <c r="B230" s="12" t="s">
        <v>85</v>
      </c>
      <c r="C230" s="13"/>
      <c r="D230" s="4"/>
      <c r="E230" s="13" t="s">
        <v>160</v>
      </c>
      <c r="F230" s="4"/>
      <c r="G230" s="4"/>
      <c r="H230" s="4"/>
      <c r="I230" s="668" t="s">
        <v>491</v>
      </c>
      <c r="J230" s="669"/>
      <c r="K230" s="669"/>
      <c r="L230" s="669"/>
      <c r="M230" s="669"/>
      <c r="N230" s="669"/>
      <c r="O230" s="669"/>
      <c r="P230" s="669"/>
      <c r="Q230" s="455">
        <f>'J-NatResMgmt&amp;EnvProt'!Q20</f>
        <v>1</v>
      </c>
      <c r="R230" s="455">
        <f>'J-NatResMgmt&amp;EnvProt'!R20</f>
        <v>1</v>
      </c>
      <c r="S230" s="515">
        <f>'J-NatResMgmt&amp;EnvProt'!S20</f>
        <v>0</v>
      </c>
      <c r="T230" s="456">
        <f>'J-NatResMgmt&amp;EnvProt'!T20</f>
        <v>0</v>
      </c>
      <c r="U230" s="456"/>
      <c r="V230" s="456"/>
      <c r="W230" s="459">
        <f>'I-Information Services'!V31</f>
        <v>0</v>
      </c>
      <c r="X230" s="459">
        <f>'I-Information Services'!W31</f>
        <v>0</v>
      </c>
      <c r="Y230" s="1">
        <f>LOOKUP(A230,'J-NatResMgmt&amp;EnvProt'!$A$10:$A$39,'J-NatResMgmt&amp;EnvProt'!$Y$10:$Y$39)</f>
        <v>11</v>
      </c>
      <c r="Z230" s="1"/>
    </row>
    <row r="231" spans="1:26" ht="13" customHeight="1" x14ac:dyDescent="0.15">
      <c r="A231" s="1" t="s">
        <v>492</v>
      </c>
      <c r="B231" s="12" t="s">
        <v>85</v>
      </c>
      <c r="C231" s="13"/>
      <c r="D231" s="4"/>
      <c r="E231" s="13" t="s">
        <v>160</v>
      </c>
      <c r="F231" s="4"/>
      <c r="G231" s="4"/>
      <c r="H231" s="4"/>
      <c r="I231" s="668" t="s">
        <v>493</v>
      </c>
      <c r="J231" s="669"/>
      <c r="K231" s="669"/>
      <c r="L231" s="669"/>
      <c r="M231" s="669"/>
      <c r="N231" s="669"/>
      <c r="O231" s="669"/>
      <c r="P231" s="669"/>
      <c r="Q231" s="455">
        <f>'J-NatResMgmt&amp;EnvProt'!Q21</f>
        <v>1</v>
      </c>
      <c r="R231" s="455">
        <f>'J-NatResMgmt&amp;EnvProt'!R21</f>
        <v>1</v>
      </c>
      <c r="S231" s="515">
        <f>'J-NatResMgmt&amp;EnvProt'!S21</f>
        <v>0</v>
      </c>
      <c r="T231" s="456">
        <f>'J-NatResMgmt&amp;EnvProt'!T21</f>
        <v>1</v>
      </c>
      <c r="U231" s="456"/>
      <c r="V231" s="456"/>
      <c r="W231" s="459">
        <f>'I-Information Services'!V32</f>
        <v>0</v>
      </c>
      <c r="X231" s="459">
        <f>'I-Information Services'!W32</f>
        <v>0</v>
      </c>
      <c r="Y231" s="1">
        <f>LOOKUP(A231,'J-NatResMgmt&amp;EnvProt'!$A$10:$A$39,'J-NatResMgmt&amp;EnvProt'!$Y$10:$Y$39)</f>
        <v>11</v>
      </c>
      <c r="Z231" s="1"/>
    </row>
    <row r="232" spans="1:26" ht="13" hidden="1" customHeight="1" x14ac:dyDescent="0.15">
      <c r="A232" s="1"/>
      <c r="B232" s="12"/>
      <c r="C232" s="13"/>
      <c r="D232" s="4"/>
      <c r="E232" s="13"/>
      <c r="F232" s="4"/>
      <c r="G232" s="4"/>
      <c r="H232" s="4"/>
      <c r="I232" s="452"/>
      <c r="J232" s="453"/>
      <c r="K232" s="453"/>
      <c r="L232" s="453"/>
      <c r="M232" s="453"/>
      <c r="N232" s="453"/>
      <c r="O232" s="453"/>
      <c r="P232" s="453"/>
      <c r="Q232" s="459">
        <v>0</v>
      </c>
      <c r="R232" s="459">
        <v>0</v>
      </c>
      <c r="S232" s="460"/>
      <c r="T232" s="460">
        <v>0</v>
      </c>
      <c r="U232" s="460"/>
      <c r="V232" s="460"/>
      <c r="W232" s="459">
        <f>'I-Information Services'!V33</f>
        <v>0</v>
      </c>
      <c r="X232" s="459">
        <f>'I-Information Services'!W33</f>
        <v>0</v>
      </c>
      <c r="Y232" s="1"/>
      <c r="Z232" s="1"/>
    </row>
    <row r="233" spans="1:26" ht="13" customHeight="1" x14ac:dyDescent="0.15">
      <c r="A233" s="1" t="s">
        <v>494</v>
      </c>
      <c r="B233" s="12" t="s">
        <v>85</v>
      </c>
      <c r="C233" s="13"/>
      <c r="D233" s="4"/>
      <c r="E233" s="13" t="s">
        <v>160</v>
      </c>
      <c r="F233" s="4"/>
      <c r="G233" s="4"/>
      <c r="H233" s="4"/>
      <c r="I233" s="668" t="s">
        <v>495</v>
      </c>
      <c r="J233" s="669"/>
      <c r="K233" s="669"/>
      <c r="L233" s="669"/>
      <c r="M233" s="669"/>
      <c r="N233" s="669"/>
      <c r="O233" s="669"/>
      <c r="P233" s="669"/>
      <c r="Q233" s="455">
        <f>'J-NatResMgmt&amp;EnvProt'!Q23</f>
        <v>1</v>
      </c>
      <c r="R233" s="455">
        <f>'J-NatResMgmt&amp;EnvProt'!R23</f>
        <v>1</v>
      </c>
      <c r="S233" s="515">
        <f>'J-NatResMgmt&amp;EnvProt'!S23</f>
        <v>0</v>
      </c>
      <c r="T233" s="456">
        <f>'J-NatResMgmt&amp;EnvProt'!T23</f>
        <v>1</v>
      </c>
      <c r="U233" s="456"/>
      <c r="V233" s="456"/>
      <c r="W233" s="459">
        <f>'I-Information Services'!V34</f>
        <v>0</v>
      </c>
      <c r="X233" s="459">
        <f>'I-Information Services'!W34</f>
        <v>0</v>
      </c>
      <c r="Y233" s="1">
        <f>LOOKUP(A233,'J-NatResMgmt&amp;EnvProt'!$A$10:$A$39,'J-NatResMgmt&amp;EnvProt'!$Y$10:$Y$39)</f>
        <v>11</v>
      </c>
      <c r="Z233" s="1"/>
    </row>
    <row r="234" spans="1:26" ht="13" customHeight="1" x14ac:dyDescent="0.15">
      <c r="A234" s="1" t="s">
        <v>496</v>
      </c>
      <c r="B234" s="12" t="s">
        <v>85</v>
      </c>
      <c r="C234" s="13" t="s">
        <v>160</v>
      </c>
      <c r="D234" s="4"/>
      <c r="E234" s="13" t="s">
        <v>160</v>
      </c>
      <c r="F234" s="13" t="s">
        <v>160</v>
      </c>
      <c r="G234" s="4"/>
      <c r="H234" s="13" t="s">
        <v>160</v>
      </c>
      <c r="I234" s="668" t="s">
        <v>497</v>
      </c>
      <c r="J234" s="669"/>
      <c r="K234" s="669"/>
      <c r="L234" s="669"/>
      <c r="M234" s="669"/>
      <c r="N234" s="669"/>
      <c r="O234" s="669"/>
      <c r="P234" s="669"/>
      <c r="Q234" s="455">
        <f>'J-NatResMgmt&amp;EnvProt'!Q24</f>
        <v>1</v>
      </c>
      <c r="R234" s="455">
        <f>'J-NatResMgmt&amp;EnvProt'!R24</f>
        <v>1</v>
      </c>
      <c r="S234" s="515">
        <f>'J-NatResMgmt&amp;EnvProt'!S24</f>
        <v>0</v>
      </c>
      <c r="T234" s="456">
        <f>'J-NatResMgmt&amp;EnvProt'!T24</f>
        <v>0</v>
      </c>
      <c r="U234" s="456"/>
      <c r="V234" s="456"/>
      <c r="W234" s="459">
        <f>'I-Information Services'!V35</f>
        <v>0</v>
      </c>
      <c r="X234" s="459">
        <f>'I-Information Services'!W35</f>
        <v>0</v>
      </c>
      <c r="Y234" s="1">
        <f>LOOKUP(A234,'J-NatResMgmt&amp;EnvProt'!$A$10:$A$39,'J-NatResMgmt&amp;EnvProt'!$Y$10:$Y$39)</f>
        <v>11</v>
      </c>
      <c r="Z234" s="1"/>
    </row>
    <row r="235" spans="1:26" ht="13" customHeight="1" x14ac:dyDescent="0.15">
      <c r="A235" s="1" t="s">
        <v>498</v>
      </c>
      <c r="B235" s="12" t="s">
        <v>85</v>
      </c>
      <c r="C235" s="13"/>
      <c r="D235" s="4"/>
      <c r="E235" s="4"/>
      <c r="F235" s="13" t="s">
        <v>160</v>
      </c>
      <c r="G235" s="4"/>
      <c r="H235" s="4"/>
      <c r="I235" s="668" t="s">
        <v>499</v>
      </c>
      <c r="J235" s="669"/>
      <c r="K235" s="669"/>
      <c r="L235" s="669"/>
      <c r="M235" s="669"/>
      <c r="N235" s="669"/>
      <c r="O235" s="669"/>
      <c r="P235" s="670"/>
      <c r="Q235" s="455">
        <f>'J-NatResMgmt&amp;EnvProt'!Q25</f>
        <v>1</v>
      </c>
      <c r="R235" s="455">
        <f>'J-NatResMgmt&amp;EnvProt'!R25</f>
        <v>1</v>
      </c>
      <c r="S235" s="515">
        <f>'J-NatResMgmt&amp;EnvProt'!S25</f>
        <v>0</v>
      </c>
      <c r="T235" s="456">
        <f>'J-NatResMgmt&amp;EnvProt'!T25</f>
        <v>0</v>
      </c>
      <c r="U235" s="456"/>
      <c r="V235" s="456"/>
      <c r="W235" s="459">
        <f>'I-Information Services'!V36</f>
        <v>0</v>
      </c>
      <c r="X235" s="459">
        <f>'I-Information Services'!W36</f>
        <v>0</v>
      </c>
      <c r="Y235" s="1">
        <f>LOOKUP(A235,'J-NatResMgmt&amp;EnvProt'!$A$10:$A$39,'J-NatResMgmt&amp;EnvProt'!$Y$10:$Y$39)</f>
        <v>11</v>
      </c>
      <c r="Z235" s="1"/>
    </row>
    <row r="236" spans="1:26" ht="25" customHeight="1" x14ac:dyDescent="0.15">
      <c r="A236" s="8" t="s">
        <v>500</v>
      </c>
      <c r="B236" s="4" t="s">
        <v>85</v>
      </c>
      <c r="C236" s="13" t="s">
        <v>160</v>
      </c>
      <c r="D236" s="4"/>
      <c r="E236" s="4"/>
      <c r="G236" s="4"/>
      <c r="H236" s="4"/>
      <c r="I236" s="668" t="s">
        <v>501</v>
      </c>
      <c r="J236" s="669"/>
      <c r="K236" s="669"/>
      <c r="L236" s="669"/>
      <c r="M236" s="669"/>
      <c r="N236" s="669"/>
      <c r="O236" s="669"/>
      <c r="P236" s="670"/>
      <c r="Q236" s="455">
        <f>'J-NatResMgmt&amp;EnvProt'!Q26</f>
        <v>1</v>
      </c>
      <c r="R236" s="455">
        <f>'J-NatResMgmt&amp;EnvProt'!R26</f>
        <v>1</v>
      </c>
      <c r="S236" s="515">
        <f>'J-NatResMgmt&amp;EnvProt'!S26</f>
        <v>0</v>
      </c>
      <c r="T236" s="456">
        <f>'J-NatResMgmt&amp;EnvProt'!T26</f>
        <v>1</v>
      </c>
      <c r="U236" s="456"/>
      <c r="V236" s="456"/>
      <c r="W236" s="459">
        <f>'I-Information Services'!V37</f>
        <v>0</v>
      </c>
      <c r="X236" s="459">
        <f>'I-Information Services'!W37</f>
        <v>0</v>
      </c>
      <c r="Y236" s="1">
        <f>LOOKUP(A236,'J-NatResMgmt&amp;EnvProt'!$A$10:$A$39,'J-NatResMgmt&amp;EnvProt'!$Y$10:$Y$39)</f>
        <v>11</v>
      </c>
      <c r="Z236" s="1"/>
    </row>
    <row r="237" spans="1:26" ht="13" hidden="1" customHeight="1" x14ac:dyDescent="0.15">
      <c r="A237" s="8"/>
      <c r="B237" s="4"/>
      <c r="C237" s="13"/>
      <c r="D237" s="4"/>
      <c r="E237" s="4"/>
      <c r="G237" s="4"/>
      <c r="H237" s="4"/>
      <c r="I237" s="452"/>
      <c r="J237" s="453"/>
      <c r="K237" s="453"/>
      <c r="L237" s="453"/>
      <c r="M237" s="453"/>
      <c r="N237" s="453"/>
      <c r="O237" s="453"/>
      <c r="P237" s="453"/>
      <c r="Q237" s="459">
        <v>0</v>
      </c>
      <c r="R237" s="459">
        <v>0</v>
      </c>
      <c r="S237" s="460"/>
      <c r="T237" s="460">
        <v>0</v>
      </c>
      <c r="U237" s="460"/>
      <c r="V237" s="460"/>
      <c r="W237" s="459">
        <f>'I-Information Services'!V38</f>
        <v>0</v>
      </c>
      <c r="X237" s="459">
        <f>'I-Information Services'!W38</f>
        <v>0</v>
      </c>
      <c r="Y237" s="1"/>
      <c r="Z237" s="1"/>
    </row>
    <row r="238" spans="1:26" ht="25" customHeight="1" x14ac:dyDescent="0.15">
      <c r="A238" s="1" t="s">
        <v>502</v>
      </c>
      <c r="B238" s="4" t="s">
        <v>85</v>
      </c>
      <c r="C238" s="13" t="s">
        <v>160</v>
      </c>
      <c r="D238" s="4"/>
      <c r="E238" s="13" t="s">
        <v>160</v>
      </c>
      <c r="F238" s="4"/>
      <c r="G238" s="4"/>
      <c r="H238" s="4"/>
      <c r="I238" s="668" t="s">
        <v>503</v>
      </c>
      <c r="J238" s="669"/>
      <c r="K238" s="669"/>
      <c r="L238" s="669"/>
      <c r="M238" s="669"/>
      <c r="N238" s="669"/>
      <c r="O238" s="669"/>
      <c r="P238" s="669"/>
      <c r="Q238" s="455">
        <f>'J-NatResMgmt&amp;EnvProt'!Q28</f>
        <v>2</v>
      </c>
      <c r="R238" s="518">
        <v>2</v>
      </c>
      <c r="S238" s="515">
        <f>'J-NatResMgmt&amp;EnvProt'!S28</f>
        <v>0</v>
      </c>
      <c r="T238" s="456">
        <f>'J-NatResMgmt&amp;EnvProt'!T28</f>
        <v>0</v>
      </c>
      <c r="U238" s="456"/>
      <c r="V238" s="456"/>
      <c r="W238" s="459">
        <f>'I-Information Services'!V39</f>
        <v>0</v>
      </c>
      <c r="X238" s="459">
        <f>'I-Information Services'!W39</f>
        <v>0</v>
      </c>
      <c r="Y238" s="1">
        <f>LOOKUP(A238,'J-NatResMgmt&amp;EnvProt'!$A$10:$A$39,'J-NatResMgmt&amp;EnvProt'!$Y$10:$Y$39)</f>
        <v>11</v>
      </c>
      <c r="Z238" s="1"/>
    </row>
    <row r="239" spans="1:26" ht="27" customHeight="1" x14ac:dyDescent="0.15">
      <c r="A239" s="1" t="s">
        <v>504</v>
      </c>
      <c r="B239" s="4" t="s">
        <v>85</v>
      </c>
      <c r="C239" s="13" t="s">
        <v>160</v>
      </c>
      <c r="D239" s="4"/>
      <c r="E239" s="4"/>
      <c r="F239" s="4"/>
      <c r="G239" s="4"/>
      <c r="H239" s="4"/>
      <c r="I239" s="668" t="s">
        <v>505</v>
      </c>
      <c r="J239" s="669"/>
      <c r="K239" s="669"/>
      <c r="L239" s="669"/>
      <c r="M239" s="669"/>
      <c r="N239" s="669"/>
      <c r="O239" s="669"/>
      <c r="P239" s="669"/>
      <c r="Q239" s="455">
        <f>'J-NatResMgmt&amp;EnvProt'!Q29</f>
        <v>2</v>
      </c>
      <c r="R239" s="455">
        <f>'J-NatResMgmt&amp;EnvProt'!R29</f>
        <v>0</v>
      </c>
      <c r="S239" s="515">
        <f>'J-NatResMgmt&amp;EnvProt'!S29</f>
        <v>0</v>
      </c>
      <c r="T239" s="456">
        <f>'J-NatResMgmt&amp;EnvProt'!T29</f>
        <v>0</v>
      </c>
      <c r="U239" s="456"/>
      <c r="V239" s="456"/>
      <c r="W239" s="459">
        <f>'I-Information Services'!V40</f>
        <v>0</v>
      </c>
      <c r="X239" s="459">
        <f>'I-Information Services'!W40</f>
        <v>0</v>
      </c>
      <c r="Y239" s="1">
        <f>LOOKUP(A239,'J-NatResMgmt&amp;EnvProt'!$A$10:$A$39,'J-NatResMgmt&amp;EnvProt'!$Y$10:$Y$39)</f>
        <v>11</v>
      </c>
      <c r="Z239" s="1"/>
    </row>
    <row r="240" spans="1:26" ht="13" customHeight="1" x14ac:dyDescent="0.15">
      <c r="A240" s="8" t="s">
        <v>506</v>
      </c>
      <c r="B240" s="4" t="s">
        <v>85</v>
      </c>
      <c r="C240" s="13" t="s">
        <v>160</v>
      </c>
      <c r="D240" s="4"/>
      <c r="E240" s="4"/>
      <c r="F240" s="4"/>
      <c r="G240" s="4"/>
      <c r="H240" s="4"/>
      <c r="I240" s="668" t="s">
        <v>507</v>
      </c>
      <c r="J240" s="669"/>
      <c r="K240" s="669"/>
      <c r="L240" s="669"/>
      <c r="M240" s="669"/>
      <c r="N240" s="669"/>
      <c r="O240" s="669"/>
      <c r="P240" s="669"/>
      <c r="Q240" s="455">
        <f>'J-NatResMgmt&amp;EnvProt'!Q30</f>
        <v>2</v>
      </c>
      <c r="R240" s="455">
        <f>'J-NatResMgmt&amp;EnvProt'!R30</f>
        <v>0</v>
      </c>
      <c r="S240" s="515">
        <f>'J-NatResMgmt&amp;EnvProt'!S30</f>
        <v>0</v>
      </c>
      <c r="T240" s="456">
        <f>'J-NatResMgmt&amp;EnvProt'!T30</f>
        <v>0</v>
      </c>
      <c r="U240" s="456"/>
      <c r="V240" s="456"/>
      <c r="W240" s="459">
        <f>'I-Information Services'!V41</f>
        <v>0</v>
      </c>
      <c r="X240" s="459">
        <f>'I-Information Services'!W41</f>
        <v>0</v>
      </c>
      <c r="Y240" s="1">
        <f>LOOKUP(A240,'J-NatResMgmt&amp;EnvProt'!$A$10:$A$39,'J-NatResMgmt&amp;EnvProt'!$Y$10:$Y$39)</f>
        <v>11</v>
      </c>
      <c r="Z240" s="1"/>
    </row>
    <row r="241" spans="1:26" ht="13" hidden="1" customHeight="1" x14ac:dyDescent="0.15">
      <c r="A241" s="8"/>
      <c r="B241" s="4"/>
      <c r="C241" s="13"/>
      <c r="D241" s="4"/>
      <c r="E241" s="4"/>
      <c r="F241" s="4"/>
      <c r="G241" s="4"/>
      <c r="H241" s="4"/>
      <c r="I241" s="452"/>
      <c r="J241" s="453"/>
      <c r="K241" s="453"/>
      <c r="L241" s="453"/>
      <c r="M241" s="453"/>
      <c r="N241" s="453"/>
      <c r="O241" s="453"/>
      <c r="P241" s="453"/>
      <c r="Q241" s="459">
        <v>0</v>
      </c>
      <c r="R241" s="459">
        <v>0</v>
      </c>
      <c r="S241" s="460"/>
      <c r="T241" s="460">
        <v>0</v>
      </c>
      <c r="U241" s="460"/>
      <c r="V241" s="460"/>
      <c r="W241" s="459">
        <f>'I-Information Services'!V42</f>
        <v>0</v>
      </c>
      <c r="X241" s="459">
        <f>'I-Information Services'!W42</f>
        <v>0</v>
      </c>
      <c r="Y241" s="1"/>
      <c r="Z241" s="1"/>
    </row>
    <row r="242" spans="1:26" ht="14" customHeight="1" x14ac:dyDescent="0.15">
      <c r="A242" s="1" t="s">
        <v>508</v>
      </c>
      <c r="B242" s="4" t="s">
        <v>85</v>
      </c>
      <c r="C242" s="4"/>
      <c r="D242" s="13" t="s">
        <v>160</v>
      </c>
      <c r="E242" s="4"/>
      <c r="F242" s="4"/>
      <c r="G242" s="4"/>
      <c r="H242" s="4"/>
      <c r="I242" s="668" t="s">
        <v>509</v>
      </c>
      <c r="J242" s="669"/>
      <c r="K242" s="669"/>
      <c r="L242" s="669"/>
      <c r="M242" s="669"/>
      <c r="N242" s="669"/>
      <c r="O242" s="669"/>
      <c r="P242" s="669"/>
      <c r="Q242" s="455">
        <f>'J-NatResMgmt&amp;EnvProt'!Q32</f>
        <v>1</v>
      </c>
      <c r="R242" s="455">
        <f>'J-NatResMgmt&amp;EnvProt'!R32</f>
        <v>0</v>
      </c>
      <c r="S242" s="515">
        <f>'J-NatResMgmt&amp;EnvProt'!S32</f>
        <v>0</v>
      </c>
      <c r="T242" s="456">
        <f>'J-NatResMgmt&amp;EnvProt'!T32</f>
        <v>0</v>
      </c>
      <c r="U242" s="456"/>
      <c r="V242" s="456"/>
      <c r="W242" s="459">
        <f>'I-Information Services'!V43</f>
        <v>0</v>
      </c>
      <c r="X242" s="459">
        <f>'I-Information Services'!W43</f>
        <v>0</v>
      </c>
      <c r="Y242" s="1">
        <f>LOOKUP(A242,'J-NatResMgmt&amp;EnvProt'!$A$10:$A$39,'J-NatResMgmt&amp;EnvProt'!$Y$10:$Y$39)</f>
        <v>11</v>
      </c>
      <c r="Z242" s="1"/>
    </row>
    <row r="243" spans="1:26" ht="13" customHeight="1" x14ac:dyDescent="0.15">
      <c r="A243" s="1" t="s">
        <v>510</v>
      </c>
      <c r="B243" s="4" t="s">
        <v>85</v>
      </c>
      <c r="C243" s="4"/>
      <c r="D243" s="13" t="s">
        <v>160</v>
      </c>
      <c r="E243" s="4"/>
      <c r="F243" s="4"/>
      <c r="G243" s="4"/>
      <c r="H243" s="4"/>
      <c r="I243" s="668" t="s">
        <v>511</v>
      </c>
      <c r="J243" s="669"/>
      <c r="K243" s="669"/>
      <c r="L243" s="669"/>
      <c r="M243" s="669"/>
      <c r="N243" s="669"/>
      <c r="O243" s="669"/>
      <c r="P243" s="669"/>
      <c r="Q243" s="455">
        <f>'J-NatResMgmt&amp;EnvProt'!Q33</f>
        <v>1</v>
      </c>
      <c r="R243" s="455">
        <f>'J-NatResMgmt&amp;EnvProt'!R33</f>
        <v>0</v>
      </c>
      <c r="S243" s="515">
        <f>'J-NatResMgmt&amp;EnvProt'!S33</f>
        <v>0</v>
      </c>
      <c r="T243" s="456">
        <f>'J-NatResMgmt&amp;EnvProt'!T33</f>
        <v>0</v>
      </c>
      <c r="U243" s="456"/>
      <c r="V243" s="456"/>
      <c r="W243" s="459">
        <f>'I-Information Services'!V44</f>
        <v>0</v>
      </c>
      <c r="X243" s="459">
        <f>'I-Information Services'!W44</f>
        <v>0</v>
      </c>
      <c r="Y243" s="1">
        <f>LOOKUP(A243,'J-NatResMgmt&amp;EnvProt'!$A$10:$A$39,'J-NatResMgmt&amp;EnvProt'!$Y$10:$Y$39)</f>
        <v>11</v>
      </c>
      <c r="Z243" s="1"/>
    </row>
    <row r="244" spans="1:26" ht="13" customHeight="1" x14ac:dyDescent="0.15">
      <c r="A244" s="1" t="s">
        <v>512</v>
      </c>
      <c r="B244" s="4" t="s">
        <v>85</v>
      </c>
      <c r="C244" s="4"/>
      <c r="D244" s="13" t="s">
        <v>160</v>
      </c>
      <c r="E244" s="4"/>
      <c r="F244" s="4"/>
      <c r="G244" s="4"/>
      <c r="H244" s="4"/>
      <c r="I244" s="668" t="s">
        <v>513</v>
      </c>
      <c r="J244" s="669"/>
      <c r="K244" s="669"/>
      <c r="L244" s="669"/>
      <c r="M244" s="669"/>
      <c r="N244" s="669"/>
      <c r="O244" s="669"/>
      <c r="P244" s="669"/>
      <c r="Q244" s="455">
        <f>'J-NatResMgmt&amp;EnvProt'!Q34</f>
        <v>1</v>
      </c>
      <c r="R244" s="455">
        <f>'J-NatResMgmt&amp;EnvProt'!R34</f>
        <v>0</v>
      </c>
      <c r="S244" s="515">
        <f>'J-NatResMgmt&amp;EnvProt'!S34</f>
        <v>0</v>
      </c>
      <c r="T244" s="456">
        <f>'J-NatResMgmt&amp;EnvProt'!T34</f>
        <v>0</v>
      </c>
      <c r="U244" s="456"/>
      <c r="V244" s="456"/>
      <c r="W244" s="459">
        <f>'I-Information Services'!V45</f>
        <v>0</v>
      </c>
      <c r="X244" s="459">
        <f>'I-Information Services'!W45</f>
        <v>0</v>
      </c>
      <c r="Y244" s="1">
        <f>LOOKUP(A244,'J-NatResMgmt&amp;EnvProt'!$A$10:$A$39,'J-NatResMgmt&amp;EnvProt'!$Y$10:$Y$39)</f>
        <v>11</v>
      </c>
      <c r="Z244" s="1"/>
    </row>
    <row r="245" spans="1:26" ht="13" customHeight="1" x14ac:dyDescent="0.15">
      <c r="A245" s="1" t="s">
        <v>514</v>
      </c>
      <c r="B245" s="4" t="s">
        <v>85</v>
      </c>
      <c r="C245" s="4"/>
      <c r="D245" s="13" t="s">
        <v>160</v>
      </c>
      <c r="E245" s="4"/>
      <c r="F245" s="4"/>
      <c r="G245" s="13" t="s">
        <v>160</v>
      </c>
      <c r="H245" s="13" t="s">
        <v>160</v>
      </c>
      <c r="I245" s="668" t="s">
        <v>515</v>
      </c>
      <c r="J245" s="669"/>
      <c r="K245" s="669"/>
      <c r="L245" s="669"/>
      <c r="M245" s="669"/>
      <c r="N245" s="669"/>
      <c r="O245" s="669"/>
      <c r="P245" s="669"/>
      <c r="Q245" s="455">
        <f>'J-NatResMgmt&amp;EnvProt'!Q35</f>
        <v>1</v>
      </c>
      <c r="R245" s="455">
        <f>'J-NatResMgmt&amp;EnvProt'!R35</f>
        <v>0</v>
      </c>
      <c r="S245" s="515">
        <f>'J-NatResMgmt&amp;EnvProt'!S35</f>
        <v>0</v>
      </c>
      <c r="T245" s="456">
        <f>'J-NatResMgmt&amp;EnvProt'!T35</f>
        <v>0</v>
      </c>
      <c r="U245" s="456"/>
      <c r="V245" s="456"/>
      <c r="W245" s="459">
        <f>'I-Information Services'!V46</f>
        <v>0</v>
      </c>
      <c r="X245" s="459">
        <f>'I-Information Services'!W46</f>
        <v>0</v>
      </c>
      <c r="Y245" s="1">
        <f>LOOKUP(A245,'J-NatResMgmt&amp;EnvProt'!$A$10:$A$39,'J-NatResMgmt&amp;EnvProt'!$Y$10:$Y$39)</f>
        <v>11</v>
      </c>
      <c r="Z245" s="1"/>
    </row>
    <row r="246" spans="1:26" ht="13" hidden="1" customHeight="1" x14ac:dyDescent="0.15">
      <c r="A246" s="1"/>
      <c r="B246" s="4"/>
      <c r="C246" s="4"/>
      <c r="D246" s="13"/>
      <c r="E246" s="4"/>
      <c r="F246" s="4"/>
      <c r="G246" s="13"/>
      <c r="H246" s="13"/>
      <c r="I246" s="452"/>
      <c r="J246" s="453"/>
      <c r="K246" s="453"/>
      <c r="L246" s="453"/>
      <c r="M246" s="453"/>
      <c r="N246" s="453"/>
      <c r="O246" s="453"/>
      <c r="P246" s="453"/>
      <c r="Q246" s="459">
        <v>0</v>
      </c>
      <c r="R246" s="459">
        <v>0</v>
      </c>
      <c r="S246" s="460"/>
      <c r="T246" s="460">
        <v>0</v>
      </c>
      <c r="U246" s="460"/>
      <c r="V246" s="460"/>
      <c r="W246" s="459">
        <f>'I-Information Services'!V47</f>
        <v>0</v>
      </c>
      <c r="X246" s="459">
        <f>'I-Information Services'!W47</f>
        <v>0</v>
      </c>
      <c r="Y246" s="1"/>
      <c r="Z246" s="1"/>
    </row>
    <row r="247" spans="1:26" ht="24" customHeight="1" x14ac:dyDescent="0.15">
      <c r="A247" s="1" t="s">
        <v>516</v>
      </c>
      <c r="B247" s="5" t="s">
        <v>195</v>
      </c>
      <c r="C247" s="4"/>
      <c r="D247" s="4"/>
      <c r="E247" s="4"/>
      <c r="F247" s="4"/>
      <c r="G247" s="4"/>
      <c r="H247" s="13" t="s">
        <v>160</v>
      </c>
      <c r="I247" s="668" t="s">
        <v>517</v>
      </c>
      <c r="J247" s="650"/>
      <c r="K247" s="650"/>
      <c r="L247" s="650"/>
      <c r="M247" s="650"/>
      <c r="N247" s="650"/>
      <c r="O247" s="650"/>
      <c r="P247" s="650"/>
      <c r="Q247" s="455">
        <f>'K-Parks&amp;Recreation'!Q10</f>
        <v>1</v>
      </c>
      <c r="R247" s="455">
        <f>'K-Parks&amp;Recreation'!R10</f>
        <v>1</v>
      </c>
      <c r="S247" s="515">
        <f>'K-Parks&amp;Recreation'!S10</f>
        <v>0</v>
      </c>
      <c r="T247" s="456">
        <f>'K-Parks&amp;Recreation'!T10</f>
        <v>1</v>
      </c>
      <c r="U247" s="456"/>
      <c r="V247" s="456"/>
      <c r="W247" s="459" t="str">
        <f>'K-Parks&amp;Recreation'!V10</f>
        <v>Parks and Recreation</v>
      </c>
      <c r="X247" s="459" t="str">
        <f>'K-Parks&amp;Recreation'!W10</f>
        <v>Chadli Fernandez</v>
      </c>
      <c r="Y247" s="1">
        <f>LOOKUP(A247,'K-Parks&amp;Recreation'!$A$10:$A$36,'K-Parks&amp;Recreation'!$Y$10:$Y$36)</f>
        <v>12</v>
      </c>
      <c r="Z247" s="1"/>
    </row>
    <row r="248" spans="1:26" ht="13" customHeight="1" x14ac:dyDescent="0.15">
      <c r="A248" s="1" t="s">
        <v>518</v>
      </c>
      <c r="B248" s="5" t="s">
        <v>90</v>
      </c>
      <c r="C248" s="4"/>
      <c r="D248" s="4"/>
      <c r="E248" s="4"/>
      <c r="F248" s="4"/>
      <c r="G248" s="4"/>
      <c r="H248" s="13" t="s">
        <v>160</v>
      </c>
      <c r="I248" s="668" t="s">
        <v>519</v>
      </c>
      <c r="J248" s="650"/>
      <c r="K248" s="650"/>
      <c r="L248" s="650"/>
      <c r="M248" s="650"/>
      <c r="N248" s="650"/>
      <c r="O248" s="650"/>
      <c r="P248" s="650"/>
      <c r="Q248" s="455">
        <f>'K-Parks&amp;Recreation'!Q11</f>
        <v>1</v>
      </c>
      <c r="R248" s="455">
        <f>'K-Parks&amp;Recreation'!R11</f>
        <v>1</v>
      </c>
      <c r="S248" s="515">
        <f>'K-Parks&amp;Recreation'!S11</f>
        <v>0</v>
      </c>
      <c r="T248" s="456">
        <f>'K-Parks&amp;Recreation'!T11</f>
        <v>1</v>
      </c>
      <c r="U248" s="456"/>
      <c r="V248" s="456"/>
      <c r="W248" s="459" t="str">
        <f>'K-Parks&amp;Recreation'!V11</f>
        <v>Parks and Recreation</v>
      </c>
      <c r="X248" s="459" t="str">
        <f>'K-Parks&amp;Recreation'!W11</f>
        <v>Karl Chuck</v>
      </c>
      <c r="Y248" s="1">
        <f>LOOKUP(A248,'K-Parks&amp;Recreation'!$A$10:$A$36,'K-Parks&amp;Recreation'!$Y$10:$Y$36)</f>
        <v>12</v>
      </c>
      <c r="Z248" s="1"/>
    </row>
    <row r="249" spans="1:26" ht="13" customHeight="1" x14ac:dyDescent="0.15">
      <c r="A249" s="1" t="s">
        <v>520</v>
      </c>
      <c r="B249" s="5" t="s">
        <v>90</v>
      </c>
      <c r="C249" s="4"/>
      <c r="D249" s="4"/>
      <c r="E249" s="4"/>
      <c r="F249" s="4"/>
      <c r="G249" s="4"/>
      <c r="H249" s="13" t="s">
        <v>160</v>
      </c>
      <c r="I249" s="668" t="s">
        <v>521</v>
      </c>
      <c r="J249" s="650"/>
      <c r="K249" s="650"/>
      <c r="L249" s="650"/>
      <c r="M249" s="650"/>
      <c r="N249" s="650"/>
      <c r="O249" s="650"/>
      <c r="P249" s="650"/>
      <c r="Q249" s="455">
        <f>'K-Parks&amp;Recreation'!Q12</f>
        <v>2</v>
      </c>
      <c r="R249" s="455">
        <f>'K-Parks&amp;Recreation'!R12</f>
        <v>0</v>
      </c>
      <c r="S249" s="515">
        <f>'K-Parks&amp;Recreation'!S12</f>
        <v>0</v>
      </c>
      <c r="T249" s="456">
        <f>'K-Parks&amp;Recreation'!T12</f>
        <v>0</v>
      </c>
      <c r="U249" s="456"/>
      <c r="V249" s="456"/>
      <c r="W249" s="459">
        <f>'K-Parks&amp;Recreation'!V12</f>
        <v>0</v>
      </c>
      <c r="X249" s="459">
        <f>'K-Parks&amp;Recreation'!W12</f>
        <v>0</v>
      </c>
      <c r="Y249" s="1">
        <f>LOOKUP(A249,'K-Parks&amp;Recreation'!$A$10:$A$36,'K-Parks&amp;Recreation'!$Y$10:$Y$36)</f>
        <v>12</v>
      </c>
      <c r="Z249" s="1"/>
    </row>
    <row r="250" spans="1:26" ht="26" customHeight="1" x14ac:dyDescent="0.15">
      <c r="A250" s="1" t="s">
        <v>522</v>
      </c>
      <c r="B250" s="5" t="s">
        <v>90</v>
      </c>
      <c r="C250" s="4"/>
      <c r="D250" s="13" t="s">
        <v>160</v>
      </c>
      <c r="E250" s="4"/>
      <c r="F250" s="4"/>
      <c r="G250" s="4"/>
      <c r="H250" s="13" t="s">
        <v>160</v>
      </c>
      <c r="I250" s="668" t="s">
        <v>523</v>
      </c>
      <c r="J250" s="650"/>
      <c r="K250" s="650"/>
      <c r="L250" s="650"/>
      <c r="M250" s="650"/>
      <c r="N250" s="650"/>
      <c r="O250" s="650"/>
      <c r="P250" s="650"/>
      <c r="Q250" s="455">
        <f>'K-Parks&amp;Recreation'!Q13</f>
        <v>1</v>
      </c>
      <c r="R250" s="455">
        <f>'K-Parks&amp;Recreation'!R13</f>
        <v>0</v>
      </c>
      <c r="S250" s="515">
        <f>'K-Parks&amp;Recreation'!S13</f>
        <v>0</v>
      </c>
      <c r="T250" s="456">
        <f>'K-Parks&amp;Recreation'!T13</f>
        <v>0</v>
      </c>
      <c r="U250" s="456"/>
      <c r="V250" s="456"/>
      <c r="W250" s="459">
        <f>'K-Parks&amp;Recreation'!V13</f>
        <v>0</v>
      </c>
      <c r="X250" s="459">
        <f>'K-Parks&amp;Recreation'!W13</f>
        <v>0</v>
      </c>
      <c r="Y250" s="1">
        <f>LOOKUP(A250,'K-Parks&amp;Recreation'!$A$10:$A$36,'K-Parks&amp;Recreation'!$Y$10:$Y$36)</f>
        <v>12</v>
      </c>
      <c r="Z250" s="1"/>
    </row>
    <row r="251" spans="1:26" ht="25" customHeight="1" x14ac:dyDescent="0.15">
      <c r="A251" s="1" t="s">
        <v>524</v>
      </c>
      <c r="B251" s="12" t="s">
        <v>85</v>
      </c>
      <c r="C251" s="13" t="s">
        <v>160</v>
      </c>
      <c r="D251" s="4"/>
      <c r="E251" s="4"/>
      <c r="F251" s="4"/>
      <c r="G251" s="4"/>
      <c r="H251" s="4"/>
      <c r="I251" s="668" t="s">
        <v>525</v>
      </c>
      <c r="J251" s="650"/>
      <c r="K251" s="650"/>
      <c r="L251" s="650"/>
      <c r="M251" s="650"/>
      <c r="N251" s="650"/>
      <c r="O251" s="650"/>
      <c r="P251" s="650"/>
      <c r="Q251" s="455">
        <f>'K-Parks&amp;Recreation'!Q14</f>
        <v>1</v>
      </c>
      <c r="R251" s="455">
        <f>'K-Parks&amp;Recreation'!R14</f>
        <v>0</v>
      </c>
      <c r="S251" s="515">
        <f>'K-Parks&amp;Recreation'!S14</f>
        <v>0</v>
      </c>
      <c r="T251" s="456">
        <f>'K-Parks&amp;Recreation'!T14</f>
        <v>0</v>
      </c>
      <c r="U251" s="456"/>
      <c r="V251" s="456"/>
      <c r="W251" s="459">
        <f>'K-Parks&amp;Recreation'!V14</f>
        <v>0</v>
      </c>
      <c r="X251" s="459">
        <f>'K-Parks&amp;Recreation'!W14</f>
        <v>0</v>
      </c>
      <c r="Y251" s="1">
        <f>LOOKUP(A251,'K-Parks&amp;Recreation'!$A$10:$A$36,'K-Parks&amp;Recreation'!$Y$10:$Y$36)</f>
        <v>12</v>
      </c>
      <c r="Z251" s="1"/>
    </row>
    <row r="252" spans="1:26" ht="13" customHeight="1" x14ac:dyDescent="0.15">
      <c r="A252" s="1" t="s">
        <v>526</v>
      </c>
      <c r="B252" s="4" t="s">
        <v>85</v>
      </c>
      <c r="C252" s="13" t="s">
        <v>160</v>
      </c>
      <c r="D252" s="4"/>
      <c r="E252" s="4"/>
      <c r="F252" s="4"/>
      <c r="G252" s="4"/>
      <c r="H252" s="4"/>
      <c r="I252" s="668" t="s">
        <v>527</v>
      </c>
      <c r="J252" s="650"/>
      <c r="K252" s="650"/>
      <c r="L252" s="650"/>
      <c r="M252" s="650"/>
      <c r="N252" s="650"/>
      <c r="O252" s="650"/>
      <c r="P252" s="650"/>
      <c r="Q252" s="455">
        <f>'K-Parks&amp;Recreation'!Q15</f>
        <v>1</v>
      </c>
      <c r="R252" s="455">
        <f>'K-Parks&amp;Recreation'!R15</f>
        <v>0</v>
      </c>
      <c r="S252" s="515">
        <f>'K-Parks&amp;Recreation'!S15</f>
        <v>0</v>
      </c>
      <c r="T252" s="456">
        <f>'K-Parks&amp;Recreation'!T15</f>
        <v>0</v>
      </c>
      <c r="U252" s="456"/>
      <c r="V252" s="456"/>
      <c r="W252" s="459">
        <f>'K-Parks&amp;Recreation'!V15</f>
        <v>0</v>
      </c>
      <c r="X252" s="459">
        <f>'K-Parks&amp;Recreation'!W15</f>
        <v>0</v>
      </c>
      <c r="Y252" s="1">
        <f>LOOKUP(A252,'K-Parks&amp;Recreation'!$A$10:$A$36,'K-Parks&amp;Recreation'!$Y$10:$Y$36)</f>
        <v>12</v>
      </c>
      <c r="Z252" s="1"/>
    </row>
    <row r="253" spans="1:26" ht="13" customHeight="1" x14ac:dyDescent="0.15">
      <c r="A253" s="1" t="s">
        <v>528</v>
      </c>
      <c r="B253" s="4" t="s">
        <v>85</v>
      </c>
      <c r="C253" s="13"/>
      <c r="D253" s="4"/>
      <c r="E253" s="13" t="s">
        <v>160</v>
      </c>
      <c r="F253" s="4"/>
      <c r="G253" s="4"/>
      <c r="H253" s="4"/>
      <c r="I253" s="668" t="s">
        <v>529</v>
      </c>
      <c r="J253" s="650"/>
      <c r="K253" s="650"/>
      <c r="L253" s="650"/>
      <c r="M253" s="650"/>
      <c r="N253" s="650"/>
      <c r="O253" s="650"/>
      <c r="P253" s="650"/>
      <c r="Q253" s="455">
        <f>'K-Parks&amp;Recreation'!Q16</f>
        <v>1</v>
      </c>
      <c r="R253" s="455">
        <f>'K-Parks&amp;Recreation'!R16</f>
        <v>0</v>
      </c>
      <c r="S253" s="515">
        <f>'K-Parks&amp;Recreation'!S16</f>
        <v>0</v>
      </c>
      <c r="T253" s="456">
        <f>'K-Parks&amp;Recreation'!T16</f>
        <v>0</v>
      </c>
      <c r="U253" s="456"/>
      <c r="V253" s="456"/>
      <c r="W253" s="459">
        <f>'K-Parks&amp;Recreation'!V16</f>
        <v>0</v>
      </c>
      <c r="X253" s="459">
        <f>'K-Parks&amp;Recreation'!W16</f>
        <v>0</v>
      </c>
      <c r="Y253" s="1">
        <f>LOOKUP(A253,'K-Parks&amp;Recreation'!$A$10:$A$36,'K-Parks&amp;Recreation'!$Y$10:$Y$36)</f>
        <v>12</v>
      </c>
      <c r="Z253" s="1"/>
    </row>
    <row r="254" spans="1:26" ht="13" customHeight="1" x14ac:dyDescent="0.15">
      <c r="A254" s="1" t="s">
        <v>530</v>
      </c>
      <c r="B254" s="4" t="s">
        <v>85</v>
      </c>
      <c r="C254" s="4"/>
      <c r="D254" s="13" t="s">
        <v>160</v>
      </c>
      <c r="E254" s="4"/>
      <c r="F254" s="30"/>
      <c r="G254" s="13" t="s">
        <v>160</v>
      </c>
      <c r="H254" s="4"/>
      <c r="I254" s="668" t="s">
        <v>531</v>
      </c>
      <c r="J254" s="650"/>
      <c r="K254" s="650"/>
      <c r="L254" s="650"/>
      <c r="M254" s="650"/>
      <c r="N254" s="650"/>
      <c r="O254" s="650"/>
      <c r="P254" s="650"/>
      <c r="Q254" s="455">
        <f>'K-Parks&amp;Recreation'!Q17</f>
        <v>1</v>
      </c>
      <c r="R254" s="455">
        <f>'K-Parks&amp;Recreation'!R17</f>
        <v>0</v>
      </c>
      <c r="S254" s="515">
        <f>'K-Parks&amp;Recreation'!S17</f>
        <v>0</v>
      </c>
      <c r="T254" s="456">
        <f>'K-Parks&amp;Recreation'!T17</f>
        <v>0</v>
      </c>
      <c r="U254" s="456"/>
      <c r="V254" s="456"/>
      <c r="W254" s="459">
        <f>'K-Parks&amp;Recreation'!V17</f>
        <v>0</v>
      </c>
      <c r="X254" s="459">
        <f>'K-Parks&amp;Recreation'!W17</f>
        <v>0</v>
      </c>
      <c r="Y254" s="1">
        <f>LOOKUP(A254,'K-Parks&amp;Recreation'!$A$10:$A$36,'K-Parks&amp;Recreation'!$Y$10:$Y$36)</f>
        <v>12</v>
      </c>
      <c r="Z254" s="1"/>
    </row>
    <row r="255" spans="1:26" ht="13" hidden="1" customHeight="1" x14ac:dyDescent="0.15">
      <c r="A255" s="1"/>
      <c r="B255" s="4"/>
      <c r="C255" s="13"/>
      <c r="D255" s="13"/>
      <c r="E255" s="13"/>
      <c r="F255" s="13"/>
      <c r="G255" s="4"/>
      <c r="H255" s="4"/>
      <c r="I255" s="452"/>
      <c r="J255" s="542"/>
      <c r="K255" s="542"/>
      <c r="L255" s="542"/>
      <c r="M255" s="542"/>
      <c r="N255" s="542"/>
      <c r="O255" s="542"/>
      <c r="P255" s="542"/>
      <c r="Q255" s="459">
        <v>0</v>
      </c>
      <c r="R255" s="459">
        <v>0</v>
      </c>
      <c r="S255" s="460"/>
      <c r="T255" s="460">
        <v>0</v>
      </c>
      <c r="U255" s="460"/>
      <c r="V255" s="460"/>
      <c r="W255" s="459">
        <f>'K-Parks&amp;Recreation'!V18</f>
        <v>0</v>
      </c>
      <c r="X255" s="459">
        <f>'K-Parks&amp;Recreation'!W18</f>
        <v>0</v>
      </c>
      <c r="Y255" s="1"/>
      <c r="Z255" s="1"/>
    </row>
    <row r="256" spans="1:26" ht="13" customHeight="1" x14ac:dyDescent="0.15">
      <c r="A256" s="1" t="s">
        <v>532</v>
      </c>
      <c r="B256" s="4" t="s">
        <v>85</v>
      </c>
      <c r="C256" s="4"/>
      <c r="D256" s="4"/>
      <c r="E256" s="13" t="s">
        <v>160</v>
      </c>
      <c r="F256" s="4"/>
      <c r="G256" s="4"/>
      <c r="H256" s="4"/>
      <c r="I256" s="668" t="s">
        <v>533</v>
      </c>
      <c r="J256" s="669"/>
      <c r="K256" s="669"/>
      <c r="L256" s="669"/>
      <c r="M256" s="669"/>
      <c r="N256" s="669"/>
      <c r="O256" s="669"/>
      <c r="P256" s="669"/>
      <c r="Q256" s="455">
        <f>'K-Parks&amp;Recreation'!Q19</f>
        <v>1</v>
      </c>
      <c r="R256" s="455">
        <f>'K-Parks&amp;Recreation'!R19</f>
        <v>0</v>
      </c>
      <c r="S256" s="515">
        <f>'K-Parks&amp;Recreation'!S19</f>
        <v>0</v>
      </c>
      <c r="T256" s="456">
        <f>'K-Parks&amp;Recreation'!T19</f>
        <v>0</v>
      </c>
      <c r="U256" s="456"/>
      <c r="V256" s="456"/>
      <c r="W256" s="459">
        <f>'K-Parks&amp;Recreation'!V19</f>
        <v>0</v>
      </c>
      <c r="X256" s="459">
        <f>'K-Parks&amp;Recreation'!W19</f>
        <v>0</v>
      </c>
      <c r="Y256" s="1">
        <f>LOOKUP(A256,'K-Parks&amp;Recreation'!$A$10:$A$36,'K-Parks&amp;Recreation'!$Y$10:$Y$36)</f>
        <v>12</v>
      </c>
      <c r="Z256" s="1"/>
    </row>
    <row r="257" spans="1:26" ht="13" hidden="1" customHeight="1" x14ac:dyDescent="0.15">
      <c r="A257" s="1"/>
      <c r="B257" s="4"/>
      <c r="C257" s="4"/>
      <c r="D257" s="4"/>
      <c r="E257" s="13"/>
      <c r="F257" s="4"/>
      <c r="G257" s="4"/>
      <c r="H257" s="4"/>
      <c r="I257" s="452"/>
      <c r="J257" s="453"/>
      <c r="K257" s="453"/>
      <c r="L257" s="453"/>
      <c r="M257" s="453"/>
      <c r="N257" s="453"/>
      <c r="O257" s="453"/>
      <c r="P257" s="453"/>
      <c r="Q257" s="459">
        <v>0</v>
      </c>
      <c r="R257" s="459">
        <v>0</v>
      </c>
      <c r="S257" s="460"/>
      <c r="T257" s="460">
        <v>0</v>
      </c>
      <c r="U257" s="460"/>
      <c r="V257" s="460"/>
      <c r="W257" s="459">
        <f>'K-Parks&amp;Recreation'!V20</f>
        <v>0</v>
      </c>
      <c r="X257" s="459">
        <f>'K-Parks&amp;Recreation'!W20</f>
        <v>0</v>
      </c>
      <c r="Y257" s="1"/>
      <c r="Z257" s="1"/>
    </row>
    <row r="258" spans="1:26" ht="13" customHeight="1" x14ac:dyDescent="0.15">
      <c r="A258" s="1" t="s">
        <v>534</v>
      </c>
      <c r="B258" s="4" t="s">
        <v>85</v>
      </c>
      <c r="C258" s="13" t="s">
        <v>160</v>
      </c>
      <c r="D258" s="13" t="s">
        <v>160</v>
      </c>
      <c r="E258" s="13" t="s">
        <v>160</v>
      </c>
      <c r="F258" s="13" t="s">
        <v>160</v>
      </c>
      <c r="G258" s="4"/>
      <c r="H258" s="4"/>
      <c r="I258" s="668" t="s">
        <v>535</v>
      </c>
      <c r="J258" s="669"/>
      <c r="K258" s="669"/>
      <c r="L258" s="669"/>
      <c r="M258" s="669"/>
      <c r="N258" s="669"/>
      <c r="O258" s="669"/>
      <c r="P258" s="669"/>
      <c r="Q258" s="455">
        <f>'K-Parks&amp;Recreation'!Q21</f>
        <v>1</v>
      </c>
      <c r="R258" s="455">
        <f>'K-Parks&amp;Recreation'!R21</f>
        <v>0</v>
      </c>
      <c r="S258" s="515">
        <f>'K-Parks&amp;Recreation'!S21</f>
        <v>0</v>
      </c>
      <c r="T258" s="456">
        <f>'K-Parks&amp;Recreation'!T21</f>
        <v>0</v>
      </c>
      <c r="U258" s="456"/>
      <c r="V258" s="456"/>
      <c r="W258" s="459">
        <f>'K-Parks&amp;Recreation'!V21</f>
        <v>0</v>
      </c>
      <c r="X258" s="459">
        <f>'K-Parks&amp;Recreation'!W21</f>
        <v>0</v>
      </c>
      <c r="Y258" s="1">
        <f>LOOKUP(A258,'K-Parks&amp;Recreation'!$A$10:$A$36,'K-Parks&amp;Recreation'!$Y$10:$Y$36)</f>
        <v>12</v>
      </c>
      <c r="Z258" s="1"/>
    </row>
    <row r="259" spans="1:26" ht="13" hidden="1" customHeight="1" x14ac:dyDescent="0.15">
      <c r="A259" s="1"/>
      <c r="B259" s="4"/>
      <c r="C259" s="13"/>
      <c r="D259" s="13"/>
      <c r="E259" s="13"/>
      <c r="F259" s="13"/>
      <c r="G259" s="4"/>
      <c r="H259" s="4"/>
      <c r="I259" s="452"/>
      <c r="J259" s="453"/>
      <c r="K259" s="453"/>
      <c r="L259" s="453"/>
      <c r="M259" s="453"/>
      <c r="N259" s="453"/>
      <c r="O259" s="453"/>
      <c r="P259" s="453"/>
      <c r="Q259" s="459">
        <v>0</v>
      </c>
      <c r="R259" s="459">
        <v>0</v>
      </c>
      <c r="S259" s="460"/>
      <c r="T259" s="460">
        <v>0</v>
      </c>
      <c r="U259" s="460"/>
      <c r="V259" s="460"/>
      <c r="W259" s="459">
        <f>'K-Parks&amp;Recreation'!V22</f>
        <v>0</v>
      </c>
      <c r="X259" s="459">
        <f>'K-Parks&amp;Recreation'!W22</f>
        <v>0</v>
      </c>
      <c r="Y259" s="1"/>
      <c r="Z259" s="1"/>
    </row>
    <row r="260" spans="1:26" ht="26" customHeight="1" x14ac:dyDescent="0.15">
      <c r="A260" s="1" t="s">
        <v>536</v>
      </c>
      <c r="B260" s="4" t="s">
        <v>85</v>
      </c>
      <c r="C260" s="13" t="s">
        <v>160</v>
      </c>
      <c r="D260" s="13" t="s">
        <v>160</v>
      </c>
      <c r="E260" s="13" t="s">
        <v>160</v>
      </c>
      <c r="F260" s="13" t="s">
        <v>160</v>
      </c>
      <c r="G260" s="4"/>
      <c r="H260" s="4"/>
      <c r="I260" s="668" t="s">
        <v>537</v>
      </c>
      <c r="J260" s="650"/>
      <c r="K260" s="650"/>
      <c r="L260" s="650"/>
      <c r="M260" s="650"/>
      <c r="N260" s="650"/>
      <c r="O260" s="650"/>
      <c r="P260" s="650"/>
      <c r="Q260" s="455">
        <f>'L-Planning&amp;Zoning'!Q10</f>
        <v>1</v>
      </c>
      <c r="R260" s="455">
        <f>'L-Planning&amp;Zoning'!R10</f>
        <v>0</v>
      </c>
      <c r="S260" s="515">
        <f>'L-Planning&amp;Zoning'!S10</f>
        <v>0</v>
      </c>
      <c r="T260" s="456">
        <f>'L-Planning&amp;Zoning'!T10</f>
        <v>0</v>
      </c>
      <c r="U260" s="456"/>
      <c r="V260" s="456"/>
      <c r="W260" s="459">
        <f>'L-Planning&amp;Zoning'!V10</f>
        <v>0</v>
      </c>
      <c r="X260" s="459">
        <f>'K-Parks&amp;Recreation'!W23</f>
        <v>0</v>
      </c>
      <c r="Y260" s="1">
        <f>LOOKUP(A260,'L-Planning&amp;Zoning'!$A$10:$A$37,'L-Planning&amp;Zoning'!$Y$10:$Y$37)</f>
        <v>13</v>
      </c>
      <c r="Z260" s="1"/>
    </row>
    <row r="261" spans="1:26" ht="13" customHeight="1" x14ac:dyDescent="0.15">
      <c r="A261" s="1" t="s">
        <v>538</v>
      </c>
      <c r="B261" s="4" t="s">
        <v>85</v>
      </c>
      <c r="C261" s="13" t="s">
        <v>160</v>
      </c>
      <c r="D261" s="13" t="s">
        <v>160</v>
      </c>
      <c r="E261" s="13" t="s">
        <v>160</v>
      </c>
      <c r="F261" s="13" t="s">
        <v>160</v>
      </c>
      <c r="G261" s="4"/>
      <c r="H261" s="4"/>
      <c r="I261" s="668" t="s">
        <v>539</v>
      </c>
      <c r="J261" s="650"/>
      <c r="K261" s="650"/>
      <c r="L261" s="650"/>
      <c r="M261" s="650"/>
      <c r="N261" s="650"/>
      <c r="O261" s="650"/>
      <c r="P261" s="650"/>
      <c r="Q261" s="455">
        <f>'L-Planning&amp;Zoning'!Q11</f>
        <v>1</v>
      </c>
      <c r="R261" s="455">
        <f>'L-Planning&amp;Zoning'!R11</f>
        <v>0</v>
      </c>
      <c r="S261" s="515">
        <f>'L-Planning&amp;Zoning'!S11</f>
        <v>0</v>
      </c>
      <c r="T261" s="456">
        <f>'L-Planning&amp;Zoning'!T11</f>
        <v>0</v>
      </c>
      <c r="U261" s="456"/>
      <c r="V261" s="456"/>
      <c r="W261" s="459">
        <f>'A-Administration'!V296</f>
        <v>0</v>
      </c>
      <c r="X261" s="459">
        <f>'A-Administration'!W296</f>
        <v>0</v>
      </c>
      <c r="Y261" s="1">
        <f>LOOKUP(A261,'L-Planning&amp;Zoning'!$A$10:$A$37,'L-Planning&amp;Zoning'!$Y$10:$Y$37)</f>
        <v>13</v>
      </c>
      <c r="Z261" s="1"/>
    </row>
    <row r="262" spans="1:26" ht="13" customHeight="1" x14ac:dyDescent="0.15">
      <c r="A262" s="1" t="s">
        <v>540</v>
      </c>
      <c r="B262" s="4" t="s">
        <v>195</v>
      </c>
      <c r="C262" s="13" t="s">
        <v>160</v>
      </c>
      <c r="D262" s="13" t="s">
        <v>160</v>
      </c>
      <c r="E262" s="13" t="s">
        <v>160</v>
      </c>
      <c r="F262" s="13" t="s">
        <v>160</v>
      </c>
      <c r="G262" s="13" t="s">
        <v>160</v>
      </c>
      <c r="H262" s="4"/>
      <c r="I262" s="668" t="s">
        <v>541</v>
      </c>
      <c r="J262" s="650"/>
      <c r="K262" s="650"/>
      <c r="L262" s="650"/>
      <c r="M262" s="650"/>
      <c r="N262" s="650"/>
      <c r="O262" s="650"/>
      <c r="P262" s="650"/>
      <c r="Q262" s="455">
        <f>'L-Planning&amp;Zoning'!Q12</f>
        <v>5</v>
      </c>
      <c r="R262" s="455">
        <f>'L-Planning&amp;Zoning'!R12</f>
        <v>0</v>
      </c>
      <c r="S262" s="515">
        <f>'L-Planning&amp;Zoning'!S12</f>
        <v>0</v>
      </c>
      <c r="T262" s="456">
        <f>'L-Planning&amp;Zoning'!T12</f>
        <v>0</v>
      </c>
      <c r="U262" s="456"/>
      <c r="V262" s="456"/>
      <c r="W262" s="459">
        <f>'A-Administration'!V297</f>
        <v>0</v>
      </c>
      <c r="X262" s="459">
        <f>'A-Administration'!W297</f>
        <v>0</v>
      </c>
      <c r="Y262" s="1">
        <f>LOOKUP(A262,'L-Planning&amp;Zoning'!$A$10:$A$37,'L-Planning&amp;Zoning'!$Y$10:$Y$37)</f>
        <v>13</v>
      </c>
      <c r="Z262" s="1"/>
    </row>
    <row r="263" spans="1:26" ht="13" hidden="1" customHeight="1" x14ac:dyDescent="0.15">
      <c r="A263" s="1"/>
      <c r="B263" s="4"/>
      <c r="C263" s="13"/>
      <c r="D263" s="13"/>
      <c r="E263" s="13"/>
      <c r="F263" s="13"/>
      <c r="G263" s="13"/>
      <c r="H263" s="4"/>
      <c r="I263" s="452"/>
      <c r="J263" s="542"/>
      <c r="K263" s="542"/>
      <c r="L263" s="542"/>
      <c r="M263" s="542"/>
      <c r="N263" s="542"/>
      <c r="O263" s="542"/>
      <c r="P263" s="542"/>
      <c r="Q263" s="459">
        <v>0</v>
      </c>
      <c r="R263" s="459">
        <v>0</v>
      </c>
      <c r="S263" s="460"/>
      <c r="T263" s="460">
        <v>0</v>
      </c>
      <c r="U263" s="460"/>
      <c r="V263" s="460"/>
      <c r="W263" s="459">
        <f>'A-Administration'!V298</f>
        <v>0</v>
      </c>
      <c r="X263" s="459">
        <f>'A-Administration'!W298</f>
        <v>0</v>
      </c>
      <c r="Y263" s="1"/>
      <c r="Z263" s="1"/>
    </row>
    <row r="264" spans="1:26" ht="13" customHeight="1" x14ac:dyDescent="0.15">
      <c r="A264" s="1" t="s">
        <v>542</v>
      </c>
      <c r="B264" s="5" t="s">
        <v>90</v>
      </c>
      <c r="C264" s="4"/>
      <c r="D264" s="4"/>
      <c r="E264" s="4"/>
      <c r="F264" s="4"/>
      <c r="G264" s="4"/>
      <c r="H264" s="13" t="s">
        <v>160</v>
      </c>
      <c r="I264" s="668" t="s">
        <v>543</v>
      </c>
      <c r="J264" s="669"/>
      <c r="K264" s="669"/>
      <c r="L264" s="669"/>
      <c r="M264" s="669"/>
      <c r="N264" s="669"/>
      <c r="O264" s="669"/>
      <c r="P264" s="669"/>
      <c r="Q264" s="455">
        <f>'L-Planning&amp;Zoning'!Q14</f>
        <v>1</v>
      </c>
      <c r="R264" s="455">
        <f>'L-Planning&amp;Zoning'!R14</f>
        <v>0</v>
      </c>
      <c r="S264" s="515">
        <f>'L-Planning&amp;Zoning'!S14</f>
        <v>0</v>
      </c>
      <c r="T264" s="456">
        <f>'L-Planning&amp;Zoning'!T14</f>
        <v>0</v>
      </c>
      <c r="U264" s="456"/>
      <c r="V264" s="456"/>
      <c r="W264" s="459">
        <f>'A-Administration'!V299</f>
        <v>0</v>
      </c>
      <c r="X264" s="459">
        <f>'A-Administration'!W299</f>
        <v>0</v>
      </c>
      <c r="Y264" s="1">
        <f>LOOKUP(A264,'L-Planning&amp;Zoning'!$A$10:$A$37,'L-Planning&amp;Zoning'!$Y$10:$Y$37)</f>
        <v>13</v>
      </c>
      <c r="Z264" s="1"/>
    </row>
    <row r="265" spans="1:26" ht="13" customHeight="1" x14ac:dyDescent="0.15">
      <c r="A265" s="1" t="s">
        <v>544</v>
      </c>
      <c r="B265" s="5" t="s">
        <v>90</v>
      </c>
      <c r="C265" s="4"/>
      <c r="D265" s="4"/>
      <c r="E265" s="4"/>
      <c r="F265" s="4"/>
      <c r="G265" s="4"/>
      <c r="H265" s="13" t="s">
        <v>160</v>
      </c>
      <c r="I265" s="668" t="s">
        <v>545</v>
      </c>
      <c r="J265" s="669"/>
      <c r="K265" s="669"/>
      <c r="L265" s="669"/>
      <c r="M265" s="669"/>
      <c r="N265" s="669"/>
      <c r="O265" s="669"/>
      <c r="P265" s="669"/>
      <c r="Q265" s="455">
        <f>'L-Planning&amp;Zoning'!Q15</f>
        <v>2</v>
      </c>
      <c r="R265" s="455">
        <f>'L-Planning&amp;Zoning'!R15</f>
        <v>0</v>
      </c>
      <c r="S265" s="515">
        <f>'L-Planning&amp;Zoning'!S15</f>
        <v>0</v>
      </c>
      <c r="T265" s="456">
        <f>'L-Planning&amp;Zoning'!T15</f>
        <v>0</v>
      </c>
      <c r="U265" s="456"/>
      <c r="V265" s="456"/>
      <c r="W265" s="459">
        <f>'A-Administration'!V300</f>
        <v>0</v>
      </c>
      <c r="X265" s="459">
        <f>'A-Administration'!W300</f>
        <v>0</v>
      </c>
      <c r="Y265" s="1">
        <f>LOOKUP(A265,'L-Planning&amp;Zoning'!$A$10:$A$37,'L-Planning&amp;Zoning'!$Y$10:$Y$37)</f>
        <v>13</v>
      </c>
      <c r="Z265" s="1"/>
    </row>
    <row r="266" spans="1:26" ht="13" customHeight="1" x14ac:dyDescent="0.15">
      <c r="A266" s="1" t="s">
        <v>546</v>
      </c>
      <c r="B266" s="5" t="s">
        <v>90</v>
      </c>
      <c r="C266" s="4"/>
      <c r="D266" s="4"/>
      <c r="E266" s="4"/>
      <c r="F266" s="4"/>
      <c r="G266" s="4"/>
      <c r="H266" s="13" t="s">
        <v>160</v>
      </c>
      <c r="I266" s="668" t="s">
        <v>547</v>
      </c>
      <c r="J266" s="669"/>
      <c r="K266" s="669"/>
      <c r="L266" s="669"/>
      <c r="M266" s="669"/>
      <c r="N266" s="669"/>
      <c r="O266" s="669"/>
      <c r="P266" s="669"/>
      <c r="Q266" s="455">
        <f>'L-Planning&amp;Zoning'!Q16</f>
        <v>1</v>
      </c>
      <c r="R266" s="455">
        <f>'L-Planning&amp;Zoning'!R16</f>
        <v>0</v>
      </c>
      <c r="S266" s="515">
        <f>'L-Planning&amp;Zoning'!S16</f>
        <v>0</v>
      </c>
      <c r="T266" s="456">
        <f>'L-Planning&amp;Zoning'!T16</f>
        <v>0</v>
      </c>
      <c r="U266" s="456"/>
      <c r="V266" s="456"/>
      <c r="W266" s="459">
        <f>'A-Administration'!V301</f>
        <v>0</v>
      </c>
      <c r="X266" s="459">
        <f>'A-Administration'!W301</f>
        <v>0</v>
      </c>
      <c r="Y266" s="1">
        <f>LOOKUP(A266,'L-Planning&amp;Zoning'!$A$10:$A$37,'L-Planning&amp;Zoning'!$Y$10:$Y$37)</f>
        <v>13</v>
      </c>
      <c r="Z266" s="1"/>
    </row>
    <row r="267" spans="1:26" ht="13" hidden="1" customHeight="1" x14ac:dyDescent="0.15">
      <c r="A267" s="1"/>
      <c r="B267" s="5"/>
      <c r="C267" s="4"/>
      <c r="D267" s="4"/>
      <c r="E267" s="4"/>
      <c r="F267" s="4"/>
      <c r="G267" s="4"/>
      <c r="H267" s="13"/>
      <c r="I267" s="452"/>
      <c r="J267" s="453"/>
      <c r="K267" s="453"/>
      <c r="L267" s="453"/>
      <c r="M267" s="453"/>
      <c r="N267" s="453"/>
      <c r="O267" s="453"/>
      <c r="P267" s="453"/>
      <c r="Q267" s="459">
        <v>0</v>
      </c>
      <c r="R267" s="455">
        <f>'L-Planning&amp;Zoning'!R17</f>
        <v>0</v>
      </c>
      <c r="S267" s="460"/>
      <c r="T267" s="460">
        <v>0</v>
      </c>
      <c r="U267" s="460"/>
      <c r="V267" s="460"/>
      <c r="W267" s="459">
        <f>'A-Administration'!V302</f>
        <v>0</v>
      </c>
      <c r="X267" s="459">
        <f>'A-Administration'!W302</f>
        <v>0</v>
      </c>
      <c r="Y267" s="1"/>
      <c r="Z267" s="1"/>
    </row>
    <row r="268" spans="1:26" ht="13" customHeight="1" x14ac:dyDescent="0.15">
      <c r="A268" s="1" t="s">
        <v>548</v>
      </c>
      <c r="B268" s="5" t="s">
        <v>90</v>
      </c>
      <c r="C268" s="4"/>
      <c r="D268" s="4"/>
      <c r="E268" s="4"/>
      <c r="F268" s="4"/>
      <c r="G268" s="4"/>
      <c r="H268" s="13" t="s">
        <v>160</v>
      </c>
      <c r="I268" s="668" t="s">
        <v>549</v>
      </c>
      <c r="J268" s="669"/>
      <c r="K268" s="669"/>
      <c r="L268" s="669"/>
      <c r="M268" s="669"/>
      <c r="N268" s="669"/>
      <c r="O268" s="669"/>
      <c r="P268" s="669"/>
      <c r="Q268" s="455">
        <f>'L-Planning&amp;Zoning'!Q18</f>
        <v>3</v>
      </c>
      <c r="R268" s="455">
        <f>'L-Planning&amp;Zoning'!R18</f>
        <v>0</v>
      </c>
      <c r="S268" s="515" t="e">
        <f>'L-Planning&amp;Zoning'!#REF!</f>
        <v>#REF!</v>
      </c>
      <c r="T268" s="456">
        <f>'L-Planning&amp;Zoning'!T18</f>
        <v>0</v>
      </c>
      <c r="U268" s="456"/>
      <c r="V268" s="456"/>
      <c r="W268" s="459">
        <f>'A-Administration'!V303</f>
        <v>0</v>
      </c>
      <c r="X268" s="459">
        <f>'A-Administration'!W303</f>
        <v>0</v>
      </c>
      <c r="Y268" s="1">
        <f>LOOKUP(A268,'L-Planning&amp;Zoning'!$A$10:$A$37,'L-Planning&amp;Zoning'!$Y$10:$Y$37)</f>
        <v>13</v>
      </c>
      <c r="Z268" s="1"/>
    </row>
    <row r="269" spans="1:26" ht="13" customHeight="1" x14ac:dyDescent="0.15">
      <c r="A269" s="1" t="s">
        <v>550</v>
      </c>
      <c r="B269" s="12" t="s">
        <v>85</v>
      </c>
      <c r="C269" s="13"/>
      <c r="D269" s="4"/>
      <c r="E269" s="13" t="s">
        <v>160</v>
      </c>
      <c r="F269" s="4"/>
      <c r="G269" s="4"/>
      <c r="H269" s="13" t="s">
        <v>160</v>
      </c>
      <c r="I269" s="668" t="s">
        <v>551</v>
      </c>
      <c r="J269" s="669"/>
      <c r="K269" s="669"/>
      <c r="L269" s="669"/>
      <c r="M269" s="669"/>
      <c r="N269" s="669"/>
      <c r="O269" s="669"/>
      <c r="P269" s="669"/>
      <c r="Q269" s="455">
        <f>'L-Planning&amp;Zoning'!Q19</f>
        <v>1</v>
      </c>
      <c r="R269" s="455">
        <f>'L-Planning&amp;Zoning'!R18</f>
        <v>0</v>
      </c>
      <c r="S269" s="515">
        <f>'L-Planning&amp;Zoning'!S18</f>
        <v>0</v>
      </c>
      <c r="T269" s="456">
        <f>'L-Planning&amp;Zoning'!T19</f>
        <v>0</v>
      </c>
      <c r="U269" s="456"/>
      <c r="V269" s="456"/>
      <c r="W269" s="459">
        <f>'A-Administration'!V304</f>
        <v>0</v>
      </c>
      <c r="X269" s="459">
        <f>'A-Administration'!W304</f>
        <v>0</v>
      </c>
      <c r="Y269" s="1">
        <f>LOOKUP(A269,'L-Planning&amp;Zoning'!$A$10:$A$37,'L-Planning&amp;Zoning'!$Y$10:$Y$37)</f>
        <v>13</v>
      </c>
      <c r="Z269" s="1"/>
    </row>
    <row r="270" spans="1:26" ht="13" customHeight="1" x14ac:dyDescent="0.15">
      <c r="A270" s="1" t="s">
        <v>552</v>
      </c>
      <c r="B270" s="12" t="s">
        <v>85</v>
      </c>
      <c r="C270" s="13"/>
      <c r="D270" s="4"/>
      <c r="E270" s="13" t="s">
        <v>160</v>
      </c>
      <c r="F270" s="4"/>
      <c r="G270" s="4"/>
      <c r="H270" s="4"/>
      <c r="I270" s="668" t="s">
        <v>553</v>
      </c>
      <c r="J270" s="669"/>
      <c r="K270" s="669"/>
      <c r="L270" s="669"/>
      <c r="M270" s="669"/>
      <c r="N270" s="669"/>
      <c r="O270" s="669"/>
      <c r="P270" s="669"/>
      <c r="Q270" s="455">
        <f>'L-Planning&amp;Zoning'!Q20</f>
        <v>1</v>
      </c>
      <c r="R270" s="455">
        <f>'L-Planning&amp;Zoning'!R20</f>
        <v>0</v>
      </c>
      <c r="S270" s="515">
        <f>'L-Planning&amp;Zoning'!S20</f>
        <v>0</v>
      </c>
      <c r="T270" s="456">
        <f>'L-Planning&amp;Zoning'!T20</f>
        <v>0</v>
      </c>
      <c r="U270" s="456"/>
      <c r="V270" s="456"/>
      <c r="W270" s="459">
        <f>'A-Administration'!V305</f>
        <v>0</v>
      </c>
      <c r="X270" s="459">
        <f>'A-Administration'!W305</f>
        <v>0</v>
      </c>
      <c r="Y270" s="1">
        <f>LOOKUP(A270,'L-Planning&amp;Zoning'!$A$10:$A$37,'L-Planning&amp;Zoning'!$Y$10:$Y$37)</f>
        <v>13</v>
      </c>
      <c r="Z270" s="1"/>
    </row>
    <row r="271" spans="1:26" ht="13" hidden="1" customHeight="1" x14ac:dyDescent="0.15">
      <c r="A271" s="1"/>
      <c r="B271" s="12"/>
      <c r="C271" s="13"/>
      <c r="D271" s="4"/>
      <c r="E271" s="13"/>
      <c r="F271" s="4"/>
      <c r="G271" s="4"/>
      <c r="H271" s="4"/>
      <c r="I271" s="452"/>
      <c r="J271" s="453"/>
      <c r="K271" s="453"/>
      <c r="L271" s="453"/>
      <c r="M271" s="453"/>
      <c r="N271" s="453"/>
      <c r="O271" s="453"/>
      <c r="P271" s="453"/>
      <c r="Q271" s="459">
        <v>0</v>
      </c>
      <c r="R271" s="459">
        <v>0</v>
      </c>
      <c r="S271" s="460"/>
      <c r="T271" s="460">
        <v>0</v>
      </c>
      <c r="U271" s="460"/>
      <c r="V271" s="460"/>
      <c r="W271" s="459">
        <f>'A-Administration'!V306</f>
        <v>0</v>
      </c>
      <c r="X271" s="459">
        <f>'A-Administration'!W306</f>
        <v>0</v>
      </c>
      <c r="Y271" s="1"/>
      <c r="Z271" s="1"/>
    </row>
    <row r="272" spans="1:26" ht="24" customHeight="1" x14ac:dyDescent="0.15">
      <c r="A272" s="1" t="s">
        <v>554</v>
      </c>
      <c r="B272" s="12" t="s">
        <v>85</v>
      </c>
      <c r="C272" s="13"/>
      <c r="D272" s="4"/>
      <c r="E272" s="13" t="s">
        <v>160</v>
      </c>
      <c r="F272" s="4"/>
      <c r="G272" s="4"/>
      <c r="H272" s="13" t="s">
        <v>160</v>
      </c>
      <c r="I272" s="668" t="s">
        <v>555</v>
      </c>
      <c r="J272" s="669"/>
      <c r="K272" s="669"/>
      <c r="L272" s="669"/>
      <c r="M272" s="669"/>
      <c r="N272" s="669"/>
      <c r="O272" s="669"/>
      <c r="P272" s="669"/>
      <c r="Q272" s="455">
        <f>'L-Planning&amp;Zoning'!Q22</f>
        <v>1</v>
      </c>
      <c r="R272" s="455">
        <f>'L-Planning&amp;Zoning'!R22</f>
        <v>0</v>
      </c>
      <c r="S272" s="515">
        <f>'L-Planning&amp;Zoning'!S22</f>
        <v>0</v>
      </c>
      <c r="T272" s="456">
        <f>'L-Planning&amp;Zoning'!T22</f>
        <v>0</v>
      </c>
      <c r="U272" s="456"/>
      <c r="V272" s="456"/>
      <c r="W272" s="459">
        <f>'A-Administration'!V307</f>
        <v>0</v>
      </c>
      <c r="X272" s="459">
        <f>'A-Administration'!W307</f>
        <v>0</v>
      </c>
      <c r="Y272" s="1">
        <f>LOOKUP(A272,'L-Planning&amp;Zoning'!$A$10:$A$37,'L-Planning&amp;Zoning'!$Y$10:$Y$37)</f>
        <v>13</v>
      </c>
      <c r="Z272" s="1"/>
    </row>
    <row r="273" spans="1:26" ht="13" hidden="1" customHeight="1" x14ac:dyDescent="0.15">
      <c r="A273" s="1"/>
      <c r="B273" s="12"/>
      <c r="C273" s="13"/>
      <c r="D273" s="4"/>
      <c r="E273" s="13"/>
      <c r="F273" s="4"/>
      <c r="G273" s="4"/>
      <c r="H273" s="13"/>
      <c r="I273" s="452"/>
      <c r="J273" s="453"/>
      <c r="K273" s="453"/>
      <c r="L273" s="453"/>
      <c r="M273" s="453"/>
      <c r="N273" s="453"/>
      <c r="O273" s="453"/>
      <c r="P273" s="453"/>
      <c r="Q273" s="459">
        <v>0</v>
      </c>
      <c r="R273" s="459">
        <v>0</v>
      </c>
      <c r="S273" s="460"/>
      <c r="T273" s="460">
        <v>0</v>
      </c>
      <c r="U273" s="460"/>
      <c r="V273" s="460"/>
      <c r="W273" s="459">
        <f>'A-Administration'!V308</f>
        <v>0</v>
      </c>
      <c r="X273" s="459"/>
      <c r="Y273" s="1"/>
      <c r="Z273" s="1"/>
    </row>
    <row r="274" spans="1:26" ht="13" customHeight="1" x14ac:dyDescent="0.15">
      <c r="A274" s="1" t="s">
        <v>556</v>
      </c>
      <c r="B274" s="12" t="s">
        <v>85</v>
      </c>
      <c r="C274" s="13"/>
      <c r="D274" s="4"/>
      <c r="E274" s="13" t="s">
        <v>160</v>
      </c>
      <c r="F274" s="4"/>
      <c r="G274" s="4"/>
      <c r="H274" s="4"/>
      <c r="I274" s="668" t="s">
        <v>557</v>
      </c>
      <c r="J274" s="650"/>
      <c r="K274" s="650"/>
      <c r="L274" s="650"/>
      <c r="M274" s="650"/>
      <c r="N274" s="650"/>
      <c r="O274" s="650"/>
      <c r="P274" s="650"/>
      <c r="Q274" s="455">
        <f>'M-Ports&amp;Marinas'!Q10</f>
        <v>1</v>
      </c>
      <c r="R274" s="455">
        <f>'M-Ports&amp;Marinas'!R10</f>
        <v>0</v>
      </c>
      <c r="S274" s="515">
        <f>'M-Ports&amp;Marinas'!S10</f>
        <v>0</v>
      </c>
      <c r="T274" s="456">
        <f>'M-Ports&amp;Marinas'!T10</f>
        <v>0</v>
      </c>
      <c r="U274" s="456"/>
      <c r="V274" s="456"/>
      <c r="W274" s="459">
        <f>'M-Ports&amp;Marinas'!V10</f>
        <v>0</v>
      </c>
      <c r="X274" s="459">
        <f>'M-Ports&amp;Marinas'!W10</f>
        <v>0</v>
      </c>
      <c r="Y274" s="1">
        <f>LOOKUP(A274,'M-Ports&amp;Marinas'!$A$10:$A$37,'M-Ports&amp;Marinas'!$Y$10:$Y$37)</f>
        <v>14</v>
      </c>
      <c r="Z274" s="1"/>
    </row>
    <row r="275" spans="1:26" ht="13" customHeight="1" x14ac:dyDescent="0.15">
      <c r="A275" s="1" t="s">
        <v>558</v>
      </c>
      <c r="B275" s="12" t="s">
        <v>85</v>
      </c>
      <c r="C275" s="13"/>
      <c r="D275" s="4"/>
      <c r="E275" s="13" t="s">
        <v>160</v>
      </c>
      <c r="F275" s="4"/>
      <c r="G275" s="4"/>
      <c r="H275" s="4"/>
      <c r="I275" s="668" t="s">
        <v>559</v>
      </c>
      <c r="J275" s="650"/>
      <c r="K275" s="650"/>
      <c r="L275" s="650"/>
      <c r="M275" s="650"/>
      <c r="N275" s="650"/>
      <c r="O275" s="650"/>
      <c r="P275" s="650"/>
      <c r="Q275" s="455">
        <f>'M-Ports&amp;Marinas'!Q11</f>
        <v>1</v>
      </c>
      <c r="R275" s="455">
        <f>'M-Ports&amp;Marinas'!R11</f>
        <v>0</v>
      </c>
      <c r="S275" s="515">
        <f>'M-Ports&amp;Marinas'!S11</f>
        <v>0</v>
      </c>
      <c r="T275" s="456">
        <f>'M-Ports&amp;Marinas'!T11</f>
        <v>0</v>
      </c>
      <c r="U275" s="456"/>
      <c r="V275" s="456"/>
      <c r="W275" s="459">
        <f>'M-Ports&amp;Marinas'!V11</f>
        <v>0</v>
      </c>
      <c r="X275" s="459">
        <f>'M-Ports&amp;Marinas'!W11</f>
        <v>0</v>
      </c>
      <c r="Y275" s="1">
        <f>LOOKUP(A275,'M-Ports&amp;Marinas'!$A$10:$A$37,'M-Ports&amp;Marinas'!$Y$10:$Y$37)</f>
        <v>14</v>
      </c>
      <c r="Z275" s="1"/>
    </row>
    <row r="276" spans="1:26" ht="13" hidden="1" customHeight="1" x14ac:dyDescent="0.15">
      <c r="A276" s="1"/>
      <c r="B276" s="12"/>
      <c r="C276" s="13"/>
      <c r="D276" s="4"/>
      <c r="E276" s="13"/>
      <c r="F276" s="4"/>
      <c r="G276" s="4"/>
      <c r="H276" s="4"/>
      <c r="I276" s="452"/>
      <c r="J276" s="542"/>
      <c r="K276" s="542"/>
      <c r="L276" s="542"/>
      <c r="M276" s="542"/>
      <c r="N276" s="542"/>
      <c r="O276" s="542"/>
      <c r="P276" s="542"/>
      <c r="Q276" s="459">
        <v>0</v>
      </c>
      <c r="R276" s="459">
        <v>0</v>
      </c>
      <c r="S276" s="460"/>
      <c r="T276" s="460">
        <v>0</v>
      </c>
      <c r="U276" s="460"/>
      <c r="V276" s="460"/>
      <c r="W276" s="459">
        <f>'M-Ports&amp;Marinas'!V12</f>
        <v>0</v>
      </c>
      <c r="X276" s="459">
        <f>'M-Ports&amp;Marinas'!W12</f>
        <v>0</v>
      </c>
      <c r="Y276" s="1"/>
      <c r="Z276" s="1"/>
    </row>
    <row r="277" spans="1:26" ht="13" customHeight="1" x14ac:dyDescent="0.15">
      <c r="A277" s="1" t="s">
        <v>560</v>
      </c>
      <c r="B277" s="12" t="s">
        <v>85</v>
      </c>
      <c r="C277" s="13" t="s">
        <v>160</v>
      </c>
      <c r="D277" s="4"/>
      <c r="E277" s="4"/>
      <c r="F277" s="4"/>
      <c r="G277" s="4"/>
      <c r="H277" s="4"/>
      <c r="I277" s="668" t="s">
        <v>561</v>
      </c>
      <c r="J277" s="669"/>
      <c r="K277" s="669"/>
      <c r="L277" s="669"/>
      <c r="M277" s="669"/>
      <c r="N277" s="669"/>
      <c r="O277" s="669"/>
      <c r="P277" s="669"/>
      <c r="Q277" s="455">
        <f>'M-Ports&amp;Marinas'!Q13</f>
        <v>1</v>
      </c>
      <c r="R277" s="455">
        <f>'M-Ports&amp;Marinas'!R13</f>
        <v>0</v>
      </c>
      <c r="S277" s="515">
        <f>'M-Ports&amp;Marinas'!S13</f>
        <v>0</v>
      </c>
      <c r="T277" s="456">
        <f>'M-Ports&amp;Marinas'!T13</f>
        <v>0</v>
      </c>
      <c r="U277" s="456"/>
      <c r="V277" s="456"/>
      <c r="W277" s="459">
        <f>'M-Ports&amp;Marinas'!V13</f>
        <v>0</v>
      </c>
      <c r="X277" s="459">
        <f>'M-Ports&amp;Marinas'!W13</f>
        <v>0</v>
      </c>
      <c r="Y277" s="1">
        <f>LOOKUP(A277,'M-Ports&amp;Marinas'!$A$10:$A$37,'M-Ports&amp;Marinas'!$Y$10:$Y$37)</f>
        <v>14</v>
      </c>
      <c r="Z277" s="1"/>
    </row>
    <row r="278" spans="1:26" ht="13" hidden="1" customHeight="1" x14ac:dyDescent="0.15">
      <c r="A278" s="1"/>
      <c r="B278" s="12"/>
      <c r="C278" s="13"/>
      <c r="D278" s="4"/>
      <c r="E278" s="4"/>
      <c r="F278" s="4"/>
      <c r="G278" s="4"/>
      <c r="H278" s="4"/>
      <c r="I278" s="452"/>
      <c r="J278" s="453"/>
      <c r="K278" s="453"/>
      <c r="L278" s="453"/>
      <c r="M278" s="453"/>
      <c r="N278" s="453"/>
      <c r="O278" s="453"/>
      <c r="P278" s="453"/>
      <c r="Q278" s="459">
        <v>0</v>
      </c>
      <c r="R278" s="459">
        <v>0</v>
      </c>
      <c r="S278" s="460"/>
      <c r="T278" s="460">
        <v>0</v>
      </c>
      <c r="U278" s="460"/>
      <c r="V278" s="460"/>
      <c r="W278" s="459">
        <f>'M-Ports&amp;Marinas'!V14</f>
        <v>0</v>
      </c>
      <c r="X278" s="459">
        <f>'M-Ports&amp;Marinas'!W14</f>
        <v>0</v>
      </c>
      <c r="Y278" s="1"/>
      <c r="Z278" s="1"/>
    </row>
    <row r="279" spans="1:26" ht="26" customHeight="1" x14ac:dyDescent="0.15">
      <c r="A279" s="1" t="s">
        <v>562</v>
      </c>
      <c r="B279" s="12" t="s">
        <v>85</v>
      </c>
      <c r="C279" s="13"/>
      <c r="D279" s="4"/>
      <c r="E279" s="13" t="s">
        <v>160</v>
      </c>
      <c r="F279" s="4"/>
      <c r="G279" s="4"/>
      <c r="H279" s="4"/>
      <c r="I279" s="668" t="s">
        <v>563</v>
      </c>
      <c r="J279" s="669"/>
      <c r="K279" s="669"/>
      <c r="L279" s="669"/>
      <c r="M279" s="669"/>
      <c r="N279" s="669"/>
      <c r="O279" s="669"/>
      <c r="P279" s="669"/>
      <c r="Q279" s="455">
        <f>'M-Ports&amp;Marinas'!Q15</f>
        <v>1</v>
      </c>
      <c r="R279" s="455">
        <f>'M-Ports&amp;Marinas'!R15</f>
        <v>0</v>
      </c>
      <c r="S279" s="515">
        <f>'M-Ports&amp;Marinas'!S15</f>
        <v>0</v>
      </c>
      <c r="T279" s="456">
        <f>'M-Ports&amp;Marinas'!T15</f>
        <v>0</v>
      </c>
      <c r="U279" s="456"/>
      <c r="V279" s="456"/>
      <c r="W279" s="459">
        <f>'M-Ports&amp;Marinas'!V15</f>
        <v>0</v>
      </c>
      <c r="X279" s="459">
        <f>'M-Ports&amp;Marinas'!W15</f>
        <v>0</v>
      </c>
      <c r="Y279" s="1">
        <f>LOOKUP(A279,'M-Ports&amp;Marinas'!$A$10:$A$37,'M-Ports&amp;Marinas'!$Y$10:$Y$37)</f>
        <v>14</v>
      </c>
      <c r="Z279" s="1"/>
    </row>
    <row r="280" spans="1:26" ht="13" hidden="1" customHeight="1" x14ac:dyDescent="0.15">
      <c r="A280" s="1"/>
      <c r="B280" s="12"/>
      <c r="C280" s="13"/>
      <c r="D280" s="4"/>
      <c r="E280" s="13"/>
      <c r="F280" s="4"/>
      <c r="G280" s="4"/>
      <c r="H280" s="4"/>
      <c r="I280" s="452"/>
      <c r="J280" s="453"/>
      <c r="K280" s="453"/>
      <c r="L280" s="453"/>
      <c r="M280" s="453"/>
      <c r="N280" s="453"/>
      <c r="O280" s="453"/>
      <c r="P280" s="453"/>
      <c r="Q280" s="459">
        <v>0</v>
      </c>
      <c r="R280" s="459">
        <v>0</v>
      </c>
      <c r="S280" s="460"/>
      <c r="T280" s="460">
        <v>0</v>
      </c>
      <c r="U280" s="460"/>
      <c r="V280" s="460"/>
      <c r="W280" s="459">
        <f>'A-Administration'!V315</f>
        <v>0</v>
      </c>
      <c r="X280" s="459"/>
      <c r="Y280" s="1"/>
      <c r="Z280" s="1"/>
    </row>
    <row r="281" spans="1:26" ht="13" customHeight="1" x14ac:dyDescent="0.15">
      <c r="A281" s="1" t="s">
        <v>564</v>
      </c>
      <c r="B281" s="4" t="s">
        <v>85</v>
      </c>
      <c r="C281" s="4"/>
      <c r="D281" s="4"/>
      <c r="E281" s="13" t="s">
        <v>160</v>
      </c>
      <c r="F281" s="30"/>
      <c r="G281" s="4"/>
      <c r="H281" s="4"/>
      <c r="I281" s="668" t="s">
        <v>565</v>
      </c>
      <c r="J281" s="650"/>
      <c r="K281" s="650"/>
      <c r="L281" s="650"/>
      <c r="M281" s="650"/>
      <c r="N281" s="650"/>
      <c r="O281" s="650"/>
      <c r="P281" s="650"/>
      <c r="Q281" s="455">
        <f>'N-Prop Appraiser Tax Collector'!Q10</f>
        <v>2</v>
      </c>
      <c r="R281" s="455">
        <f>'N-Prop Appraiser Tax Collector'!R10</f>
        <v>0</v>
      </c>
      <c r="S281" s="515">
        <f>'N-Prop Appraiser Tax Collector'!S10</f>
        <v>0</v>
      </c>
      <c r="T281" s="456">
        <f>'N-Prop Appraiser Tax Collector'!T10</f>
        <v>0</v>
      </c>
      <c r="U281" s="456"/>
      <c r="V281" s="456"/>
      <c r="W281" s="459">
        <f>'N-Prop Appraiser Tax Collector'!V10</f>
        <v>0</v>
      </c>
      <c r="X281" s="459">
        <f>'N-Prop Appraiser Tax Collector'!W10</f>
        <v>0</v>
      </c>
      <c r="Y281" s="1">
        <f>LOOKUP(A281,'N-Prop Appraiser Tax Collector'!$A$10:$A$39,'N-Prop Appraiser Tax Collector'!$Y$10:$Y$39)</f>
        <v>15</v>
      </c>
      <c r="Z281" s="1"/>
    </row>
    <row r="282" spans="1:26" ht="13" hidden="1" customHeight="1" x14ac:dyDescent="0.15">
      <c r="A282" s="1"/>
      <c r="B282" s="4"/>
      <c r="C282" s="4"/>
      <c r="D282" s="4"/>
      <c r="E282" s="13"/>
      <c r="F282" s="30"/>
      <c r="G282" s="4"/>
      <c r="H282" s="4"/>
      <c r="I282" s="452"/>
      <c r="J282" s="542"/>
      <c r="K282" s="542"/>
      <c r="L282" s="542"/>
      <c r="M282" s="542"/>
      <c r="N282" s="542"/>
      <c r="O282" s="542"/>
      <c r="P282" s="542"/>
      <c r="Q282" s="459">
        <v>0</v>
      </c>
      <c r="R282" s="459">
        <v>0</v>
      </c>
      <c r="S282" s="460"/>
      <c r="T282" s="460">
        <v>0</v>
      </c>
      <c r="U282" s="460"/>
      <c r="V282" s="460"/>
      <c r="W282" s="459">
        <f>'N-Prop Appraiser Tax Collector'!V11</f>
        <v>0</v>
      </c>
      <c r="X282" s="459">
        <f>'N-Prop Appraiser Tax Collector'!W11</f>
        <v>0</v>
      </c>
      <c r="Y282" s="1"/>
      <c r="Z282" s="1"/>
    </row>
    <row r="283" spans="1:26" ht="13" customHeight="1" x14ac:dyDescent="0.15">
      <c r="A283" s="1" t="s">
        <v>566</v>
      </c>
      <c r="B283" s="4" t="s">
        <v>85</v>
      </c>
      <c r="C283" s="4"/>
      <c r="D283" s="4"/>
      <c r="E283" s="13" t="s">
        <v>160</v>
      </c>
      <c r="F283" s="30"/>
      <c r="G283" s="4"/>
      <c r="H283" s="13" t="s">
        <v>160</v>
      </c>
      <c r="I283" s="668" t="s">
        <v>567</v>
      </c>
      <c r="J283" s="669"/>
      <c r="K283" s="669"/>
      <c r="L283" s="669"/>
      <c r="M283" s="669"/>
      <c r="N283" s="669"/>
      <c r="O283" s="669"/>
      <c r="P283" s="669"/>
      <c r="Q283" s="455">
        <f>'N-Prop Appraiser Tax Collector'!Q12</f>
        <v>2</v>
      </c>
      <c r="R283" s="455">
        <f>'N-Prop Appraiser Tax Collector'!R12</f>
        <v>0</v>
      </c>
      <c r="S283" s="515">
        <f>'N-Prop Appraiser Tax Collector'!S12</f>
        <v>0</v>
      </c>
      <c r="T283" s="456">
        <f>'N-Prop Appraiser Tax Collector'!T12</f>
        <v>0</v>
      </c>
      <c r="U283" s="456"/>
      <c r="V283" s="456"/>
      <c r="W283" s="459">
        <f>'N-Prop Appraiser Tax Collector'!V12</f>
        <v>0</v>
      </c>
      <c r="X283" s="459">
        <f>'N-Prop Appraiser Tax Collector'!W12</f>
        <v>0</v>
      </c>
      <c r="Y283" s="1">
        <f>LOOKUP(A283,'N-Prop Appraiser Tax Collector'!$A$10:$A$39,'N-Prop Appraiser Tax Collector'!$Y$10:$Y$39)</f>
        <v>15</v>
      </c>
      <c r="Z283" s="1"/>
    </row>
    <row r="284" spans="1:26" ht="13" customHeight="1" x14ac:dyDescent="0.15">
      <c r="A284" s="1" t="s">
        <v>568</v>
      </c>
      <c r="B284" s="4" t="s">
        <v>85</v>
      </c>
      <c r="C284" s="4"/>
      <c r="D284" s="4"/>
      <c r="E284" s="13" t="s">
        <v>160</v>
      </c>
      <c r="F284" s="30"/>
      <c r="G284" s="4"/>
      <c r="H284" s="13" t="s">
        <v>160</v>
      </c>
      <c r="I284" s="668" t="s">
        <v>569</v>
      </c>
      <c r="J284" s="669"/>
      <c r="K284" s="669"/>
      <c r="L284" s="669"/>
      <c r="M284" s="669"/>
      <c r="N284" s="669"/>
      <c r="O284" s="669"/>
      <c r="P284" s="669"/>
      <c r="Q284" s="455">
        <f>'N-Prop Appraiser Tax Collector'!Q13</f>
        <v>2</v>
      </c>
      <c r="R284" s="455">
        <f>'N-Prop Appraiser Tax Collector'!R13</f>
        <v>0</v>
      </c>
      <c r="S284" s="515">
        <f>'N-Prop Appraiser Tax Collector'!S13</f>
        <v>0</v>
      </c>
      <c r="T284" s="456">
        <f>'N-Prop Appraiser Tax Collector'!T13</f>
        <v>0</v>
      </c>
      <c r="U284" s="456"/>
      <c r="V284" s="456"/>
      <c r="W284" s="459">
        <f>'N-Prop Appraiser Tax Collector'!V13</f>
        <v>0</v>
      </c>
      <c r="X284" s="459">
        <f>'N-Prop Appraiser Tax Collector'!W13</f>
        <v>0</v>
      </c>
      <c r="Y284" s="1">
        <f>LOOKUP(A284,'N-Prop Appraiser Tax Collector'!$A$10:$A$39,'N-Prop Appraiser Tax Collector'!$Y$10:$Y$39)</f>
        <v>15</v>
      </c>
      <c r="Z284" s="1"/>
    </row>
    <row r="285" spans="1:26" ht="13" hidden="1" customHeight="1" x14ac:dyDescent="0.15">
      <c r="A285" s="1"/>
      <c r="B285" s="4"/>
      <c r="C285" s="4"/>
      <c r="D285" s="4"/>
      <c r="E285" s="13"/>
      <c r="F285" s="30"/>
      <c r="G285" s="4"/>
      <c r="H285" s="13"/>
      <c r="I285" s="452"/>
      <c r="J285" s="453"/>
      <c r="K285" s="453"/>
      <c r="L285" s="453"/>
      <c r="M285" s="453"/>
      <c r="N285" s="453"/>
      <c r="O285" s="453"/>
      <c r="P285" s="453"/>
      <c r="Q285" s="459">
        <v>0</v>
      </c>
      <c r="R285" s="459">
        <v>0</v>
      </c>
      <c r="S285" s="460"/>
      <c r="T285" s="460">
        <v>0</v>
      </c>
      <c r="U285" s="460"/>
      <c r="V285" s="460"/>
      <c r="W285" s="459">
        <f>'N-Prop Appraiser Tax Collector'!V14</f>
        <v>0</v>
      </c>
      <c r="X285" s="459">
        <f>'N-Prop Appraiser Tax Collector'!W14</f>
        <v>0</v>
      </c>
      <c r="Y285" s="1"/>
      <c r="Z285" s="1"/>
    </row>
    <row r="286" spans="1:26" ht="13" customHeight="1" x14ac:dyDescent="0.15">
      <c r="A286" s="1" t="s">
        <v>570</v>
      </c>
      <c r="B286" s="4" t="s">
        <v>85</v>
      </c>
      <c r="C286" s="4"/>
      <c r="D286" s="4"/>
      <c r="E286" s="13" t="s">
        <v>160</v>
      </c>
      <c r="F286" s="30"/>
      <c r="G286" s="4"/>
      <c r="H286" s="13" t="s">
        <v>160</v>
      </c>
      <c r="I286" s="668" t="s">
        <v>571</v>
      </c>
      <c r="J286" s="669"/>
      <c r="K286" s="669"/>
      <c r="L286" s="669"/>
      <c r="M286" s="669"/>
      <c r="N286" s="669"/>
      <c r="O286" s="669"/>
      <c r="P286" s="669"/>
      <c r="Q286" s="455">
        <f>'N-Prop Appraiser Tax Collector'!Q15</f>
        <v>1</v>
      </c>
      <c r="R286" s="455">
        <f>'N-Prop Appraiser Tax Collector'!R15</f>
        <v>0</v>
      </c>
      <c r="S286" s="515">
        <f>'N-Prop Appraiser Tax Collector'!S15</f>
        <v>0</v>
      </c>
      <c r="T286" s="456">
        <f>'N-Prop Appraiser Tax Collector'!T15</f>
        <v>0</v>
      </c>
      <c r="U286" s="456"/>
      <c r="V286" s="456"/>
      <c r="W286" s="459">
        <f>'N-Prop Appraiser Tax Collector'!V15</f>
        <v>0</v>
      </c>
      <c r="X286" s="459">
        <f>'N-Prop Appraiser Tax Collector'!W15</f>
        <v>0</v>
      </c>
      <c r="Y286" s="1">
        <f>LOOKUP(A286,'N-Prop Appraiser Tax Collector'!$A$10:$A$39,'N-Prop Appraiser Tax Collector'!$Y$10:$Y$39)</f>
        <v>15</v>
      </c>
      <c r="Z286" s="1"/>
    </row>
    <row r="287" spans="1:26" ht="13" hidden="1" customHeight="1" x14ac:dyDescent="0.15">
      <c r="A287" s="1"/>
      <c r="B287" s="4"/>
      <c r="C287" s="4"/>
      <c r="D287" s="4"/>
      <c r="E287" s="13"/>
      <c r="F287" s="30"/>
      <c r="G287" s="4"/>
      <c r="H287" s="13"/>
      <c r="I287" s="452"/>
      <c r="J287" s="453"/>
      <c r="K287" s="453"/>
      <c r="L287" s="453"/>
      <c r="M287" s="453"/>
      <c r="N287" s="453"/>
      <c r="O287" s="453"/>
      <c r="P287" s="453"/>
      <c r="Q287" s="459">
        <v>0</v>
      </c>
      <c r="R287" s="459">
        <v>0</v>
      </c>
      <c r="S287" s="460"/>
      <c r="T287" s="460">
        <v>0</v>
      </c>
      <c r="U287" s="460"/>
      <c r="V287" s="460"/>
      <c r="W287" s="459">
        <f>'N-Prop Appraiser Tax Collector'!V16</f>
        <v>0</v>
      </c>
      <c r="X287" s="459">
        <f>'N-Prop Appraiser Tax Collector'!W16</f>
        <v>0</v>
      </c>
      <c r="Y287" s="1"/>
      <c r="Z287" s="1"/>
    </row>
    <row r="288" spans="1:26" ht="13" customHeight="1" x14ac:dyDescent="0.15">
      <c r="A288" s="1" t="s">
        <v>572</v>
      </c>
      <c r="B288" s="4" t="s">
        <v>85</v>
      </c>
      <c r="C288" s="4"/>
      <c r="D288" s="4"/>
      <c r="E288" s="4"/>
      <c r="F288" s="4"/>
      <c r="G288" s="13" t="s">
        <v>160</v>
      </c>
      <c r="H288" s="4"/>
      <c r="I288" s="668" t="s">
        <v>573</v>
      </c>
      <c r="J288" s="650"/>
      <c r="K288" s="650"/>
      <c r="L288" s="650"/>
      <c r="M288" s="650"/>
      <c r="N288" s="650"/>
      <c r="O288" s="650"/>
      <c r="P288" s="650"/>
      <c r="Q288" s="455">
        <f>'O-Public Transportation'!Q10</f>
        <v>2</v>
      </c>
      <c r="R288" s="455">
        <f>'O-Public Transportation'!R10</f>
        <v>0</v>
      </c>
      <c r="S288" s="515">
        <f>'O-Public Transportation'!S10</f>
        <v>0</v>
      </c>
      <c r="T288" s="456">
        <f>'O-Public Transportation'!T10</f>
        <v>0</v>
      </c>
      <c r="U288" s="456"/>
      <c r="V288" s="456"/>
      <c r="W288" s="459">
        <f>'O-Public Transportation'!V10</f>
        <v>0</v>
      </c>
      <c r="X288" s="459">
        <f>'O-Public Transportation'!W10</f>
        <v>0</v>
      </c>
      <c r="Y288" s="1">
        <f>LOOKUP(A288,'O-Public Transportation'!$A$10:$A$45,'O-Public Transportation'!$Y$10:$Y$45)</f>
        <v>16</v>
      </c>
      <c r="Z288" s="1"/>
    </row>
    <row r="289" spans="1:26" ht="13" customHeight="1" x14ac:dyDescent="0.15">
      <c r="A289" s="1" t="s">
        <v>574</v>
      </c>
      <c r="B289" s="4" t="s">
        <v>195</v>
      </c>
      <c r="C289" s="4"/>
      <c r="D289" s="4"/>
      <c r="E289" s="13" t="s">
        <v>160</v>
      </c>
      <c r="F289" s="4"/>
      <c r="G289" s="4"/>
      <c r="H289" s="4"/>
      <c r="I289" s="668" t="s">
        <v>575</v>
      </c>
      <c r="J289" s="650"/>
      <c r="K289" s="650"/>
      <c r="L289" s="650"/>
      <c r="M289" s="650"/>
      <c r="N289" s="650"/>
      <c r="O289" s="650"/>
      <c r="P289" s="650"/>
      <c r="Q289" s="455">
        <f>'O-Public Transportation'!Q11</f>
        <v>1</v>
      </c>
      <c r="R289" s="455">
        <f>'O-Public Transportation'!R11</f>
        <v>0</v>
      </c>
      <c r="S289" s="515">
        <f>'O-Public Transportation'!S11</f>
        <v>0</v>
      </c>
      <c r="T289" s="456">
        <f>'O-Public Transportation'!T11</f>
        <v>0</v>
      </c>
      <c r="U289" s="456"/>
      <c r="V289" s="456"/>
      <c r="W289" s="459">
        <f>'O-Public Transportation'!V11</f>
        <v>0</v>
      </c>
      <c r="X289" s="459">
        <f>'O-Public Transportation'!W11</f>
        <v>0</v>
      </c>
      <c r="Y289" s="1">
        <f>LOOKUP(A289,'O-Public Transportation'!$A$10:$A$45,'O-Public Transportation'!$Y$10:$Y$45)</f>
        <v>16</v>
      </c>
      <c r="Z289" s="1"/>
    </row>
    <row r="290" spans="1:26" ht="13" customHeight="1" x14ac:dyDescent="0.15">
      <c r="A290" s="1" t="s">
        <v>576</v>
      </c>
      <c r="B290" s="4" t="s">
        <v>195</v>
      </c>
      <c r="C290" s="4"/>
      <c r="D290" s="4"/>
      <c r="E290" s="13" t="s">
        <v>160</v>
      </c>
      <c r="F290" s="4"/>
      <c r="G290" s="4"/>
      <c r="H290" s="4"/>
      <c r="I290" s="668" t="s">
        <v>577</v>
      </c>
      <c r="J290" s="650"/>
      <c r="K290" s="650"/>
      <c r="L290" s="650"/>
      <c r="M290" s="650"/>
      <c r="N290" s="650"/>
      <c r="O290" s="650"/>
      <c r="P290" s="650"/>
      <c r="Q290" s="455">
        <f>'O-Public Transportation'!Q12</f>
        <v>1</v>
      </c>
      <c r="R290" s="455">
        <f>'O-Public Transportation'!R12</f>
        <v>0</v>
      </c>
      <c r="S290" s="515">
        <f>'O-Public Transportation'!S12</f>
        <v>0</v>
      </c>
      <c r="T290" s="456">
        <f>'O-Public Transportation'!T12</f>
        <v>0</v>
      </c>
      <c r="U290" s="456"/>
      <c r="V290" s="456"/>
      <c r="W290" s="459">
        <f>'O-Public Transportation'!V12</f>
        <v>0</v>
      </c>
      <c r="X290" s="459">
        <f>'O-Public Transportation'!W12</f>
        <v>0</v>
      </c>
      <c r="Y290" s="1">
        <f>LOOKUP(A290,'O-Public Transportation'!$A$10:$A$45,'O-Public Transportation'!$Y$10:$Y$45)</f>
        <v>16</v>
      </c>
      <c r="Z290" s="1"/>
    </row>
    <row r="291" spans="1:26" ht="26" customHeight="1" x14ac:dyDescent="0.15">
      <c r="A291" s="1" t="s">
        <v>578</v>
      </c>
      <c r="B291" s="47" t="s">
        <v>195</v>
      </c>
      <c r="C291" s="47"/>
      <c r="D291" s="47"/>
      <c r="E291" s="13" t="s">
        <v>160</v>
      </c>
      <c r="F291" s="47"/>
      <c r="G291" s="47"/>
      <c r="H291" s="47"/>
      <c r="I291" s="668" t="s">
        <v>579</v>
      </c>
      <c r="J291" s="650"/>
      <c r="K291" s="650"/>
      <c r="L291" s="650"/>
      <c r="M291" s="650"/>
      <c r="N291" s="650"/>
      <c r="O291" s="650"/>
      <c r="P291" s="650"/>
      <c r="Q291" s="455">
        <f>'O-Public Transportation'!Q13</f>
        <v>1</v>
      </c>
      <c r="R291" s="455">
        <f>'O-Public Transportation'!R13</f>
        <v>0</v>
      </c>
      <c r="S291" s="515">
        <f>'O-Public Transportation'!S13</f>
        <v>0</v>
      </c>
      <c r="T291" s="456">
        <f>'O-Public Transportation'!T13</f>
        <v>0</v>
      </c>
      <c r="U291" s="456"/>
      <c r="V291" s="456"/>
      <c r="W291" s="459">
        <f>'O-Public Transportation'!V13</f>
        <v>0</v>
      </c>
      <c r="X291" s="459">
        <f>'O-Public Transportation'!W13</f>
        <v>0</v>
      </c>
      <c r="Y291" s="1">
        <f>LOOKUP(A291,'O-Public Transportation'!$A$10:$A$45,'O-Public Transportation'!$Y$10:$Y$45)</f>
        <v>16</v>
      </c>
      <c r="Z291" s="1"/>
    </row>
    <row r="292" spans="1:26" ht="24" customHeight="1" x14ac:dyDescent="0.15">
      <c r="A292" s="8" t="s">
        <v>580</v>
      </c>
      <c r="B292" s="4" t="s">
        <v>195</v>
      </c>
      <c r="C292" s="4"/>
      <c r="D292" s="4"/>
      <c r="E292" s="13" t="s">
        <v>160</v>
      </c>
      <c r="F292" s="4"/>
      <c r="G292" s="4"/>
      <c r="H292" s="13" t="s">
        <v>160</v>
      </c>
      <c r="I292" s="669" t="s">
        <v>581</v>
      </c>
      <c r="J292" s="669"/>
      <c r="K292" s="669"/>
      <c r="L292" s="669"/>
      <c r="M292" s="669"/>
      <c r="N292" s="669"/>
      <c r="O292" s="669"/>
      <c r="P292" s="670"/>
      <c r="Q292" s="455">
        <f>'O-Public Transportation'!Q14</f>
        <v>2</v>
      </c>
      <c r="R292" s="455">
        <f>'O-Public Transportation'!R14</f>
        <v>0</v>
      </c>
      <c r="S292" s="515">
        <f>'O-Public Transportation'!S14</f>
        <v>0</v>
      </c>
      <c r="T292" s="456">
        <f>'O-Public Transportation'!T14</f>
        <v>0</v>
      </c>
      <c r="U292" s="456"/>
      <c r="V292" s="456"/>
      <c r="W292" s="459">
        <f>'O-Public Transportation'!V14</f>
        <v>0</v>
      </c>
      <c r="X292" s="459">
        <f>'O-Public Transportation'!W14</f>
        <v>0</v>
      </c>
      <c r="Y292" s="1">
        <f>LOOKUP(A292,'O-Public Transportation'!$A$10:$A$45,'O-Public Transportation'!$Y$10:$Y$45)</f>
        <v>16</v>
      </c>
      <c r="Z292" s="1"/>
    </row>
    <row r="293" spans="1:26" ht="13" customHeight="1" x14ac:dyDescent="0.15">
      <c r="A293" s="8" t="s">
        <v>582</v>
      </c>
      <c r="B293" s="4" t="s">
        <v>195</v>
      </c>
      <c r="C293" s="4"/>
      <c r="D293" s="4"/>
      <c r="E293" s="13" t="s">
        <v>160</v>
      </c>
      <c r="F293" s="4"/>
      <c r="G293" s="4"/>
      <c r="H293" s="13" t="s">
        <v>160</v>
      </c>
      <c r="I293" s="668" t="s">
        <v>583</v>
      </c>
      <c r="J293" s="650"/>
      <c r="K293" s="650"/>
      <c r="L293" s="650"/>
      <c r="M293" s="650"/>
      <c r="N293" s="650"/>
      <c r="O293" s="650"/>
      <c r="P293" s="650"/>
      <c r="Q293" s="455">
        <f>'O-Public Transportation'!Q15</f>
        <v>1</v>
      </c>
      <c r="R293" s="455">
        <f>'O-Public Transportation'!R15</f>
        <v>0</v>
      </c>
      <c r="S293" s="515">
        <f>'O-Public Transportation'!S15</f>
        <v>0</v>
      </c>
      <c r="T293" s="456">
        <f>'O-Public Transportation'!T15</f>
        <v>0</v>
      </c>
      <c r="U293" s="456"/>
      <c r="V293" s="456"/>
      <c r="W293" s="459">
        <f>'O-Public Transportation'!V15</f>
        <v>0</v>
      </c>
      <c r="X293" s="459">
        <f>'O-Public Transportation'!W15</f>
        <v>0</v>
      </c>
      <c r="Y293" s="1">
        <f>LOOKUP(A293,'O-Public Transportation'!$A$10:$A$45,'O-Public Transportation'!$Y$10:$Y$45)</f>
        <v>16</v>
      </c>
      <c r="Z293" s="1"/>
    </row>
    <row r="294" spans="1:26" ht="13" customHeight="1" x14ac:dyDescent="0.15">
      <c r="A294" s="8" t="s">
        <v>584</v>
      </c>
      <c r="B294" s="4" t="s">
        <v>195</v>
      </c>
      <c r="C294" s="4"/>
      <c r="D294" s="4"/>
      <c r="E294" s="13" t="s">
        <v>160</v>
      </c>
      <c r="F294" s="4"/>
      <c r="G294" s="4"/>
      <c r="H294" s="4"/>
      <c r="I294" s="668" t="s">
        <v>585</v>
      </c>
      <c r="J294" s="650"/>
      <c r="K294" s="650"/>
      <c r="L294" s="650"/>
      <c r="M294" s="650"/>
      <c r="N294" s="650"/>
      <c r="O294" s="650"/>
      <c r="P294" s="650"/>
      <c r="Q294" s="455">
        <f>'O-Public Transportation'!Q16</f>
        <v>3</v>
      </c>
      <c r="R294" s="455">
        <f>'O-Public Transportation'!R16</f>
        <v>0</v>
      </c>
      <c r="S294" s="515">
        <f>'O-Public Transportation'!S16</f>
        <v>0</v>
      </c>
      <c r="T294" s="456">
        <f>'O-Public Transportation'!T16</f>
        <v>0</v>
      </c>
      <c r="U294" s="456"/>
      <c r="V294" s="456"/>
      <c r="W294" s="459">
        <f>'O-Public Transportation'!V16</f>
        <v>0</v>
      </c>
      <c r="X294" s="459">
        <f>'O-Public Transportation'!W16</f>
        <v>0</v>
      </c>
      <c r="Y294" s="1">
        <f>LOOKUP(A294,'O-Public Transportation'!$A$10:$A$45,'O-Public Transportation'!$Y$10:$Y$45)</f>
        <v>16</v>
      </c>
      <c r="Z294" s="1"/>
    </row>
    <row r="295" spans="1:26" ht="13" customHeight="1" x14ac:dyDescent="0.15">
      <c r="A295" s="8" t="s">
        <v>586</v>
      </c>
      <c r="B295" s="4" t="s">
        <v>195</v>
      </c>
      <c r="C295" s="4"/>
      <c r="D295" s="4"/>
      <c r="E295" s="13" t="s">
        <v>160</v>
      </c>
      <c r="F295" s="4"/>
      <c r="G295" s="4"/>
      <c r="H295" s="4"/>
      <c r="I295" s="669" t="s">
        <v>587</v>
      </c>
      <c r="J295" s="669"/>
      <c r="K295" s="669"/>
      <c r="L295" s="669"/>
      <c r="M295" s="669"/>
      <c r="N295" s="669"/>
      <c r="O295" s="669"/>
      <c r="P295" s="670"/>
      <c r="Q295" s="455">
        <f>'O-Public Transportation'!Q17</f>
        <v>1</v>
      </c>
      <c r="R295" s="455">
        <f>'O-Public Transportation'!R17</f>
        <v>0</v>
      </c>
      <c r="S295" s="515">
        <f>'O-Public Transportation'!S17</f>
        <v>0</v>
      </c>
      <c r="T295" s="456">
        <f>'O-Public Transportation'!T17</f>
        <v>0</v>
      </c>
      <c r="U295" s="456"/>
      <c r="V295" s="456"/>
      <c r="W295" s="459">
        <f>'O-Public Transportation'!V17</f>
        <v>0</v>
      </c>
      <c r="X295" s="459">
        <f>'O-Public Transportation'!W17</f>
        <v>0</v>
      </c>
      <c r="Y295" s="1">
        <f>LOOKUP(A295,'O-Public Transportation'!$A$10:$A$45,'O-Public Transportation'!$Y$10:$Y$45)</f>
        <v>16</v>
      </c>
      <c r="Z295" s="1"/>
    </row>
    <row r="296" spans="1:26" ht="13" hidden="1" customHeight="1" x14ac:dyDescent="0.15">
      <c r="A296" s="8"/>
      <c r="B296" s="4"/>
      <c r="C296" s="4"/>
      <c r="D296" s="4"/>
      <c r="E296" s="13"/>
      <c r="F296" s="4"/>
      <c r="G296" s="4"/>
      <c r="H296" s="4"/>
      <c r="I296" s="453"/>
      <c r="J296" s="453"/>
      <c r="K296" s="453"/>
      <c r="L296" s="453"/>
      <c r="M296" s="453"/>
      <c r="N296" s="453"/>
      <c r="O296" s="453"/>
      <c r="P296" s="453"/>
      <c r="Q296" s="459">
        <v>0</v>
      </c>
      <c r="R296" s="459">
        <v>0</v>
      </c>
      <c r="S296" s="460"/>
      <c r="T296" s="460">
        <v>0</v>
      </c>
      <c r="U296" s="460"/>
      <c r="V296" s="460"/>
      <c r="W296" s="459">
        <f>'O-Public Transportation'!V18</f>
        <v>0</v>
      </c>
      <c r="X296" s="459">
        <f>'O-Public Transportation'!W18</f>
        <v>0</v>
      </c>
      <c r="Y296" s="1"/>
      <c r="Z296" s="1"/>
    </row>
    <row r="297" spans="1:26" ht="26" customHeight="1" x14ac:dyDescent="0.15">
      <c r="A297" s="1" t="s">
        <v>588</v>
      </c>
      <c r="B297" s="4" t="s">
        <v>85</v>
      </c>
      <c r="C297" s="4"/>
      <c r="D297" s="4"/>
      <c r="E297" s="13" t="s">
        <v>160</v>
      </c>
      <c r="F297" s="4"/>
      <c r="G297" s="4"/>
      <c r="H297" s="4"/>
      <c r="I297" s="668" t="s">
        <v>589</v>
      </c>
      <c r="J297" s="669"/>
      <c r="K297" s="669"/>
      <c r="L297" s="669"/>
      <c r="M297" s="669"/>
      <c r="N297" s="669"/>
      <c r="O297" s="669"/>
      <c r="P297" s="669"/>
      <c r="Q297" s="455">
        <f>'O-Public Transportation'!Q19</f>
        <v>1</v>
      </c>
      <c r="R297" s="455">
        <f>'O-Public Transportation'!R19</f>
        <v>0</v>
      </c>
      <c r="S297" s="515">
        <f>'O-Public Transportation'!S19</f>
        <v>0</v>
      </c>
      <c r="T297" s="456">
        <f>'O-Public Transportation'!T19</f>
        <v>0</v>
      </c>
      <c r="U297" s="456"/>
      <c r="V297" s="456"/>
      <c r="W297" s="459">
        <f>'O-Public Transportation'!V19</f>
        <v>0</v>
      </c>
      <c r="X297" s="459">
        <f>'O-Public Transportation'!W19</f>
        <v>0</v>
      </c>
      <c r="Y297" s="1">
        <f>LOOKUP(A297,'O-Public Transportation'!$A$10:$A$45,'O-Public Transportation'!$Y$10:$Y$45)</f>
        <v>16</v>
      </c>
      <c r="Z297" s="1"/>
    </row>
    <row r="298" spans="1:26" ht="13" customHeight="1" x14ac:dyDescent="0.15">
      <c r="A298" s="8" t="s">
        <v>590</v>
      </c>
      <c r="B298" s="4" t="s">
        <v>85</v>
      </c>
      <c r="C298" s="4"/>
      <c r="D298" s="4"/>
      <c r="E298" s="13" t="s">
        <v>160</v>
      </c>
      <c r="F298" s="4"/>
      <c r="G298" s="4"/>
      <c r="H298" s="4"/>
      <c r="I298" s="668" t="s">
        <v>591</v>
      </c>
      <c r="J298" s="650"/>
      <c r="K298" s="650"/>
      <c r="L298" s="650"/>
      <c r="M298" s="650"/>
      <c r="N298" s="650"/>
      <c r="O298" s="650"/>
      <c r="P298" s="650"/>
      <c r="Q298" s="455">
        <f>'O-Public Transportation'!Q20</f>
        <v>1</v>
      </c>
      <c r="R298" s="455">
        <f>'O-Public Transportation'!R20</f>
        <v>0</v>
      </c>
      <c r="S298" s="515">
        <f>'O-Public Transportation'!S20</f>
        <v>0</v>
      </c>
      <c r="T298" s="456">
        <f>'O-Public Transportation'!T20</f>
        <v>0</v>
      </c>
      <c r="U298" s="456"/>
      <c r="V298" s="456"/>
      <c r="W298" s="459">
        <f>'O-Public Transportation'!V20</f>
        <v>0</v>
      </c>
      <c r="X298" s="459">
        <f>'O-Public Transportation'!W20</f>
        <v>0</v>
      </c>
      <c r="Y298" s="1">
        <f>LOOKUP(A298,'O-Public Transportation'!$A$10:$A$45,'O-Public Transportation'!$Y$10:$Y$45)</f>
        <v>16</v>
      </c>
      <c r="Z298" s="1"/>
    </row>
    <row r="299" spans="1:26" ht="13" customHeight="1" x14ac:dyDescent="0.15">
      <c r="A299" s="8" t="s">
        <v>592</v>
      </c>
      <c r="B299" s="5" t="s">
        <v>90</v>
      </c>
      <c r="C299" s="4"/>
      <c r="D299" s="4"/>
      <c r="E299" s="13" t="s">
        <v>160</v>
      </c>
      <c r="F299" s="4"/>
      <c r="G299" s="4"/>
      <c r="H299" s="13" t="s">
        <v>160</v>
      </c>
      <c r="I299" s="668" t="s">
        <v>593</v>
      </c>
      <c r="J299" s="650"/>
      <c r="K299" s="650"/>
      <c r="L299" s="650"/>
      <c r="M299" s="650"/>
      <c r="N299" s="650"/>
      <c r="O299" s="650"/>
      <c r="P299" s="650"/>
      <c r="Q299" s="455">
        <f>'O-Public Transportation'!Q21</f>
        <v>2</v>
      </c>
      <c r="R299" s="455">
        <f>'O-Public Transportation'!R21</f>
        <v>0</v>
      </c>
      <c r="S299" s="515">
        <f>'O-Public Transportation'!S21</f>
        <v>0</v>
      </c>
      <c r="T299" s="456">
        <f>'O-Public Transportation'!T21</f>
        <v>0</v>
      </c>
      <c r="U299" s="456"/>
      <c r="V299" s="456"/>
      <c r="W299" s="459">
        <f>'O-Public Transportation'!V21</f>
        <v>0</v>
      </c>
      <c r="X299" s="459">
        <f>'O-Public Transportation'!W21</f>
        <v>0</v>
      </c>
      <c r="Y299" s="1">
        <f>LOOKUP(A299,'O-Public Transportation'!$A$10:$A$45,'O-Public Transportation'!$Y$10:$Y$45)</f>
        <v>16</v>
      </c>
      <c r="Z299" s="1"/>
    </row>
    <row r="300" spans="1:26" ht="25" customHeight="1" x14ac:dyDescent="0.15">
      <c r="A300" s="8" t="s">
        <v>594</v>
      </c>
      <c r="B300" s="5" t="s">
        <v>90</v>
      </c>
      <c r="C300" s="4"/>
      <c r="D300" s="4"/>
      <c r="E300" s="13" t="s">
        <v>160</v>
      </c>
      <c r="F300" s="4"/>
      <c r="G300" s="4"/>
      <c r="H300" s="13" t="s">
        <v>160</v>
      </c>
      <c r="I300" s="668" t="s">
        <v>595</v>
      </c>
      <c r="J300" s="650"/>
      <c r="K300" s="650"/>
      <c r="L300" s="650"/>
      <c r="M300" s="650"/>
      <c r="N300" s="650"/>
      <c r="O300" s="650"/>
      <c r="P300" s="650"/>
      <c r="Q300" s="455">
        <f>'O-Public Transportation'!Q22</f>
        <v>2</v>
      </c>
      <c r="R300" s="455">
        <f>'O-Public Transportation'!R22</f>
        <v>0</v>
      </c>
      <c r="S300" s="515">
        <f>'O-Public Transportation'!S22</f>
        <v>0</v>
      </c>
      <c r="T300" s="456">
        <f>'O-Public Transportation'!T22</f>
        <v>0</v>
      </c>
      <c r="U300" s="456"/>
      <c r="V300" s="456"/>
      <c r="W300" s="459">
        <f>'O-Public Transportation'!V22</f>
        <v>0</v>
      </c>
      <c r="X300" s="459">
        <f>'O-Public Transportation'!W22</f>
        <v>0</v>
      </c>
      <c r="Y300" s="1">
        <f>LOOKUP(A300,'O-Public Transportation'!$A$10:$A$45,'O-Public Transportation'!$Y$10:$Y$45)</f>
        <v>16</v>
      </c>
      <c r="Z300" s="1"/>
    </row>
    <row r="301" spans="1:26" ht="12" hidden="1" customHeight="1" x14ac:dyDescent="0.15">
      <c r="A301" s="8"/>
      <c r="B301" s="5"/>
      <c r="C301" s="4"/>
      <c r="D301" s="4"/>
      <c r="E301" s="13"/>
      <c r="F301" s="4"/>
      <c r="G301" s="4"/>
      <c r="H301" s="13"/>
      <c r="I301" s="452"/>
      <c r="J301" s="542"/>
      <c r="K301" s="542"/>
      <c r="L301" s="542"/>
      <c r="M301" s="542"/>
      <c r="N301" s="542"/>
      <c r="O301" s="542"/>
      <c r="P301" s="542"/>
      <c r="Q301" s="459">
        <v>0</v>
      </c>
      <c r="R301" s="459">
        <v>0</v>
      </c>
      <c r="S301" s="460"/>
      <c r="T301" s="460">
        <v>0</v>
      </c>
      <c r="U301" s="460"/>
      <c r="V301" s="460"/>
      <c r="W301" s="459">
        <f>'O-Public Transportation'!V23</f>
        <v>0</v>
      </c>
      <c r="X301" s="459">
        <f>'O-Public Transportation'!W23</f>
        <v>0</v>
      </c>
      <c r="Y301" s="1"/>
      <c r="Z301" s="1"/>
    </row>
    <row r="302" spans="1:26" ht="26" customHeight="1" x14ac:dyDescent="0.15">
      <c r="A302" s="1" t="s">
        <v>596</v>
      </c>
      <c r="B302" s="5" t="s">
        <v>90</v>
      </c>
      <c r="C302" s="4"/>
      <c r="D302" s="4"/>
      <c r="E302" s="13" t="s">
        <v>160</v>
      </c>
      <c r="F302" s="4"/>
      <c r="G302" s="4"/>
      <c r="H302" s="13" t="s">
        <v>160</v>
      </c>
      <c r="I302" s="668" t="s">
        <v>597</v>
      </c>
      <c r="J302" s="669"/>
      <c r="K302" s="669"/>
      <c r="L302" s="669"/>
      <c r="M302" s="669"/>
      <c r="N302" s="669"/>
      <c r="O302" s="669"/>
      <c r="P302" s="669"/>
      <c r="Q302" s="455">
        <f>'O-Public Transportation'!Q24</f>
        <v>1</v>
      </c>
      <c r="R302" s="455">
        <f>'O-Public Transportation'!R24</f>
        <v>0</v>
      </c>
      <c r="S302" s="515">
        <f>'O-Public Transportation'!S24</f>
        <v>0</v>
      </c>
      <c r="T302" s="456">
        <f>'O-Public Transportation'!T24</f>
        <v>0</v>
      </c>
      <c r="U302" s="456"/>
      <c r="V302" s="456"/>
      <c r="W302" s="459">
        <f>'O-Public Transportation'!V24</f>
        <v>0</v>
      </c>
      <c r="X302" s="459">
        <f>'O-Public Transportation'!W24</f>
        <v>0</v>
      </c>
      <c r="Y302" s="1">
        <f>LOOKUP(A302,'O-Public Transportation'!$A$10:$A$45,'O-Public Transportation'!$Y$10:$Y$45)</f>
        <v>16</v>
      </c>
      <c r="Z302" s="1"/>
    </row>
    <row r="303" spans="1:26" ht="13" hidden="1" customHeight="1" x14ac:dyDescent="0.15">
      <c r="A303" s="1"/>
      <c r="B303" s="5"/>
      <c r="C303" s="4"/>
      <c r="D303" s="4"/>
      <c r="E303" s="13"/>
      <c r="F303" s="4"/>
      <c r="G303" s="4"/>
      <c r="H303" s="13"/>
      <c r="I303" s="452"/>
      <c r="J303" s="453"/>
      <c r="K303" s="453"/>
      <c r="L303" s="453"/>
      <c r="M303" s="453"/>
      <c r="N303" s="453"/>
      <c r="O303" s="453"/>
      <c r="P303" s="453"/>
      <c r="Q303" s="459">
        <v>0</v>
      </c>
      <c r="R303" s="459">
        <v>0</v>
      </c>
      <c r="S303" s="460"/>
      <c r="T303" s="460">
        <v>0</v>
      </c>
      <c r="U303" s="460"/>
      <c r="V303" s="460"/>
      <c r="W303" s="459">
        <f>'O-Public Transportation'!V25</f>
        <v>0</v>
      </c>
      <c r="X303" s="459">
        <f>'O-Public Transportation'!W25</f>
        <v>0</v>
      </c>
      <c r="Y303" s="1"/>
      <c r="Z303" s="1"/>
    </row>
    <row r="304" spans="1:26" ht="13" customHeight="1" x14ac:dyDescent="0.15">
      <c r="A304" s="1" t="s">
        <v>598</v>
      </c>
      <c r="B304" s="5" t="s">
        <v>90</v>
      </c>
      <c r="C304" s="4"/>
      <c r="D304" s="4"/>
      <c r="E304" s="4"/>
      <c r="F304" s="4"/>
      <c r="G304" s="4"/>
      <c r="H304" s="13" t="s">
        <v>160</v>
      </c>
      <c r="I304" s="668" t="s">
        <v>599</v>
      </c>
      <c r="J304" s="669"/>
      <c r="K304" s="669"/>
      <c r="L304" s="669"/>
      <c r="M304" s="669"/>
      <c r="N304" s="669"/>
      <c r="O304" s="669"/>
      <c r="P304" s="669"/>
      <c r="Q304" s="455">
        <f>'O-Public Transportation'!Q26</f>
        <v>2</v>
      </c>
      <c r="R304" s="455">
        <f>'O-Public Transportation'!R26</f>
        <v>0</v>
      </c>
      <c r="S304" s="515">
        <f>'O-Public Transportation'!S26</f>
        <v>0</v>
      </c>
      <c r="T304" s="456">
        <f>'O-Public Transportation'!T26</f>
        <v>0</v>
      </c>
      <c r="U304" s="456"/>
      <c r="V304" s="456"/>
      <c r="W304" s="459">
        <f>'O-Public Transportation'!V26</f>
        <v>0</v>
      </c>
      <c r="X304" s="459">
        <f>'O-Public Transportation'!W26</f>
        <v>0</v>
      </c>
      <c r="Y304" s="1">
        <f>LOOKUP(A304,'O-Public Transportation'!$A$10:$A$45,'O-Public Transportation'!$Y$10:$Y$45)</f>
        <v>16</v>
      </c>
      <c r="Z304" s="1"/>
    </row>
    <row r="305" spans="1:26" ht="13" customHeight="1" x14ac:dyDescent="0.15">
      <c r="A305" s="1" t="s">
        <v>600</v>
      </c>
      <c r="B305" s="12" t="s">
        <v>85</v>
      </c>
      <c r="C305" s="13"/>
      <c r="D305" s="13" t="s">
        <v>160</v>
      </c>
      <c r="E305" s="4"/>
      <c r="F305" s="4"/>
      <c r="G305" s="4"/>
      <c r="H305" s="13" t="s">
        <v>160</v>
      </c>
      <c r="I305" s="668" t="s">
        <v>601</v>
      </c>
      <c r="J305" s="669"/>
      <c r="K305" s="669"/>
      <c r="L305" s="669"/>
      <c r="M305" s="669"/>
      <c r="N305" s="669"/>
      <c r="O305" s="669"/>
      <c r="P305" s="669"/>
      <c r="Q305" s="455">
        <f>'O-Public Transportation'!Q27</f>
        <v>1</v>
      </c>
      <c r="R305" s="455">
        <f>'O-Public Transportation'!R27</f>
        <v>0</v>
      </c>
      <c r="S305" s="515">
        <f>'O-Public Transportation'!S27</f>
        <v>0</v>
      </c>
      <c r="T305" s="456">
        <f>'O-Public Transportation'!T27</f>
        <v>0</v>
      </c>
      <c r="U305" s="456"/>
      <c r="V305" s="456"/>
      <c r="W305" s="459">
        <f>'O-Public Transportation'!V27</f>
        <v>0</v>
      </c>
      <c r="X305" s="459">
        <f>'O-Public Transportation'!W27</f>
        <v>0</v>
      </c>
      <c r="Y305" s="1">
        <f>LOOKUP(A305,'O-Public Transportation'!$A$10:$A$45,'O-Public Transportation'!$Y$10:$Y$45)</f>
        <v>16</v>
      </c>
      <c r="Z305" s="1"/>
    </row>
    <row r="306" spans="1:26" ht="13" customHeight="1" x14ac:dyDescent="0.15">
      <c r="A306" s="8" t="s">
        <v>602</v>
      </c>
      <c r="B306" s="12" t="s">
        <v>85</v>
      </c>
      <c r="C306" s="13"/>
      <c r="D306" s="13" t="s">
        <v>160</v>
      </c>
      <c r="E306" s="4"/>
      <c r="F306" s="4"/>
      <c r="G306" s="4"/>
      <c r="H306" s="4"/>
      <c r="I306" s="668" t="s">
        <v>603</v>
      </c>
      <c r="J306" s="669"/>
      <c r="K306" s="669"/>
      <c r="L306" s="669"/>
      <c r="M306" s="669"/>
      <c r="N306" s="669"/>
      <c r="O306" s="669"/>
      <c r="P306" s="669"/>
      <c r="Q306" s="455">
        <f>'O-Public Transportation'!Q28</f>
        <v>1</v>
      </c>
      <c r="R306" s="455">
        <f>'O-Public Transportation'!R28</f>
        <v>0</v>
      </c>
      <c r="S306" s="515">
        <f>'O-Public Transportation'!S28</f>
        <v>0</v>
      </c>
      <c r="T306" s="456">
        <f>'O-Public Transportation'!T28</f>
        <v>0</v>
      </c>
      <c r="U306" s="456"/>
      <c r="V306" s="456"/>
      <c r="W306" s="459">
        <f>'O-Public Transportation'!V28</f>
        <v>0</v>
      </c>
      <c r="X306" s="459">
        <f>'O-Public Transportation'!W28</f>
        <v>0</v>
      </c>
      <c r="Y306" s="1">
        <f>LOOKUP(A306,'O-Public Transportation'!$A$10:$A$45,'O-Public Transportation'!$Y$10:$Y$45)</f>
        <v>16</v>
      </c>
      <c r="Z306" s="1"/>
    </row>
    <row r="307" spans="1:26" ht="13" hidden="1" customHeight="1" x14ac:dyDescent="0.15">
      <c r="A307" s="8"/>
      <c r="B307" s="12"/>
      <c r="C307" s="13"/>
      <c r="D307" s="13"/>
      <c r="E307" s="4"/>
      <c r="F307" s="4"/>
      <c r="G307" s="4"/>
      <c r="H307" s="4"/>
      <c r="I307" s="452"/>
      <c r="J307" s="453"/>
      <c r="K307" s="453"/>
      <c r="L307" s="453"/>
      <c r="M307" s="453"/>
      <c r="N307" s="453"/>
      <c r="O307" s="453"/>
      <c r="P307" s="453"/>
      <c r="Q307" s="459">
        <v>0</v>
      </c>
      <c r="R307" s="459">
        <v>0</v>
      </c>
      <c r="S307" s="460"/>
      <c r="T307" s="460">
        <v>0</v>
      </c>
      <c r="U307" s="460"/>
      <c r="V307" s="460"/>
      <c r="W307" s="459">
        <f>'O-Public Transportation'!V29</f>
        <v>0</v>
      </c>
      <c r="X307" s="459">
        <f>'O-Public Transportation'!W29</f>
        <v>0</v>
      </c>
      <c r="Y307" s="1"/>
      <c r="Z307" s="1"/>
    </row>
    <row r="308" spans="1:26" ht="13" customHeight="1" x14ac:dyDescent="0.15">
      <c r="A308" s="1" t="s">
        <v>604</v>
      </c>
      <c r="B308" s="4"/>
      <c r="C308" s="13"/>
      <c r="D308" s="13" t="s">
        <v>160</v>
      </c>
      <c r="E308" s="4"/>
      <c r="F308" s="4"/>
      <c r="G308" s="4"/>
      <c r="H308" s="4"/>
      <c r="I308" s="668" t="s">
        <v>605</v>
      </c>
      <c r="J308" s="650"/>
      <c r="K308" s="650"/>
      <c r="L308" s="650"/>
      <c r="M308" s="650"/>
      <c r="N308" s="650"/>
      <c r="O308" s="650"/>
      <c r="P308" s="650"/>
      <c r="Q308" s="455">
        <f>'P-PublicWorks&amp;Engineering'!Q10</f>
        <v>3</v>
      </c>
      <c r="R308" s="455">
        <f>'P-PublicWorks&amp;Engineering'!R10</f>
        <v>0</v>
      </c>
      <c r="S308" s="515">
        <f>'P-PublicWorks&amp;Engineering'!S10</f>
        <v>0</v>
      </c>
      <c r="T308" s="456">
        <f>'P-PublicWorks&amp;Engineering'!T10</f>
        <v>0</v>
      </c>
      <c r="U308" s="456"/>
      <c r="V308" s="456"/>
      <c r="W308" s="459">
        <f>'P-PublicWorks&amp;Engineering'!V10</f>
        <v>0</v>
      </c>
      <c r="X308" s="459">
        <f>'P-PublicWorks&amp;Engineering'!W10</f>
        <v>0</v>
      </c>
      <c r="Y308" s="1">
        <f>LOOKUP(A308,'P-PublicWorks&amp;Engineering'!$A$10:$A$36,'P-PublicWorks&amp;Engineering'!$Y$10:$Y$36)</f>
        <v>17</v>
      </c>
      <c r="Z308" s="1"/>
    </row>
    <row r="309" spans="1:26" ht="13" customHeight="1" x14ac:dyDescent="0.15">
      <c r="A309" s="1" t="s">
        <v>606</v>
      </c>
      <c r="B309" s="4" t="s">
        <v>85</v>
      </c>
      <c r="C309" s="13" t="s">
        <v>160</v>
      </c>
      <c r="D309" s="4"/>
      <c r="E309" s="4"/>
      <c r="F309" s="4"/>
      <c r="G309" s="4"/>
      <c r="H309" s="4"/>
      <c r="I309" s="668" t="s">
        <v>607</v>
      </c>
      <c r="J309" s="669"/>
      <c r="K309" s="669"/>
      <c r="L309" s="669"/>
      <c r="M309" s="669"/>
      <c r="N309" s="669"/>
      <c r="O309" s="669"/>
      <c r="P309" s="670"/>
      <c r="Q309" s="455">
        <f>'P-PublicWorks&amp;Engineering'!Q11</f>
        <v>1</v>
      </c>
      <c r="R309" s="455">
        <f>'P-PublicWorks&amp;Engineering'!R11</f>
        <v>0</v>
      </c>
      <c r="S309" s="515">
        <f>'P-PublicWorks&amp;Engineering'!S11</f>
        <v>0</v>
      </c>
      <c r="T309" s="456">
        <f>'P-PublicWorks&amp;Engineering'!T11</f>
        <v>0</v>
      </c>
      <c r="U309" s="456"/>
      <c r="V309" s="456"/>
      <c r="W309" s="459">
        <f>'P-PublicWorks&amp;Engineering'!V11</f>
        <v>0</v>
      </c>
      <c r="X309" s="459">
        <f>'P-PublicWorks&amp;Engineering'!W11</f>
        <v>0</v>
      </c>
      <c r="Y309" s="1">
        <f>LOOKUP(A309,'P-PublicWorks&amp;Engineering'!$A$10:$A$36,'P-PublicWorks&amp;Engineering'!$Y$10:$Y$36)</f>
        <v>17</v>
      </c>
      <c r="Z309" s="1"/>
    </row>
    <row r="310" spans="1:26" ht="13" customHeight="1" x14ac:dyDescent="0.15">
      <c r="A310" s="1" t="s">
        <v>608</v>
      </c>
      <c r="B310" s="4" t="s">
        <v>85</v>
      </c>
      <c r="C310" s="13" t="s">
        <v>160</v>
      </c>
      <c r="D310" s="4"/>
      <c r="E310" s="4"/>
      <c r="F310" s="4"/>
      <c r="G310" s="4"/>
      <c r="H310" s="4"/>
      <c r="I310" s="668" t="s">
        <v>609</v>
      </c>
      <c r="J310" s="669"/>
      <c r="K310" s="669"/>
      <c r="L310" s="669"/>
      <c r="M310" s="669"/>
      <c r="N310" s="669"/>
      <c r="O310" s="669"/>
      <c r="P310" s="670"/>
      <c r="Q310" s="455">
        <f>'P-PublicWorks&amp;Engineering'!Q12</f>
        <v>1</v>
      </c>
      <c r="R310" s="455">
        <f>'P-PublicWorks&amp;Engineering'!R12</f>
        <v>0</v>
      </c>
      <c r="S310" s="515">
        <f>'P-PublicWorks&amp;Engineering'!S12</f>
        <v>0</v>
      </c>
      <c r="T310" s="456">
        <f>'P-PublicWorks&amp;Engineering'!T12</f>
        <v>0</v>
      </c>
      <c r="U310" s="456"/>
      <c r="V310" s="456"/>
      <c r="W310" s="459">
        <f>'P-PublicWorks&amp;Engineering'!V12</f>
        <v>0</v>
      </c>
      <c r="X310" s="459">
        <f>'P-PublicWorks&amp;Engineering'!W12</f>
        <v>0</v>
      </c>
      <c r="Y310" s="1">
        <f>LOOKUP(A310,'P-PublicWorks&amp;Engineering'!$A$10:$A$36,'P-PublicWorks&amp;Engineering'!$Y$10:$Y$36)</f>
        <v>17</v>
      </c>
      <c r="Z310" s="1"/>
    </row>
    <row r="311" spans="1:26" ht="13" customHeight="1" x14ac:dyDescent="0.15">
      <c r="A311" s="1" t="s">
        <v>610</v>
      </c>
      <c r="B311" s="4" t="s">
        <v>85</v>
      </c>
      <c r="C311" s="4"/>
      <c r="D311" s="4"/>
      <c r="E311" s="13" t="s">
        <v>160</v>
      </c>
      <c r="F311" s="4"/>
      <c r="G311" s="4"/>
      <c r="H311" s="4"/>
      <c r="I311" s="668" t="s">
        <v>611</v>
      </c>
      <c r="J311" s="669"/>
      <c r="K311" s="669"/>
      <c r="L311" s="669"/>
      <c r="M311" s="669"/>
      <c r="N311" s="669"/>
      <c r="O311" s="669"/>
      <c r="P311" s="670"/>
      <c r="Q311" s="455">
        <f>'P-PublicWorks&amp;Engineering'!Q13</f>
        <v>4</v>
      </c>
      <c r="R311" s="455">
        <f>'P-PublicWorks&amp;Engineering'!R13</f>
        <v>0</v>
      </c>
      <c r="S311" s="515">
        <f>'P-PublicWorks&amp;Engineering'!S13</f>
        <v>0</v>
      </c>
      <c r="T311" s="456">
        <f>'P-PublicWorks&amp;Engineering'!T13</f>
        <v>0</v>
      </c>
      <c r="U311" s="456"/>
      <c r="V311" s="456"/>
      <c r="W311" s="459">
        <f>'P-PublicWorks&amp;Engineering'!V13</f>
        <v>0</v>
      </c>
      <c r="X311" s="459">
        <f>'P-PublicWorks&amp;Engineering'!W13</f>
        <v>0</v>
      </c>
      <c r="Y311" s="1">
        <f>LOOKUP(A311,'P-PublicWorks&amp;Engineering'!$A$10:$A$36,'P-PublicWorks&amp;Engineering'!$Y$10:$Y$36)</f>
        <v>17</v>
      </c>
      <c r="Z311" s="1"/>
    </row>
    <row r="312" spans="1:26" ht="13" customHeight="1" x14ac:dyDescent="0.15">
      <c r="A312" s="1" t="s">
        <v>612</v>
      </c>
      <c r="B312" s="4" t="s">
        <v>195</v>
      </c>
      <c r="C312" s="4"/>
      <c r="D312" s="13" t="s">
        <v>160</v>
      </c>
      <c r="E312" s="4"/>
      <c r="F312" s="4"/>
      <c r="G312" s="4"/>
      <c r="H312" s="13" t="s">
        <v>160</v>
      </c>
      <c r="I312" s="668" t="s">
        <v>613</v>
      </c>
      <c r="J312" s="669"/>
      <c r="K312" s="669"/>
      <c r="L312" s="669"/>
      <c r="M312" s="669"/>
      <c r="N312" s="669"/>
      <c r="O312" s="669"/>
      <c r="P312" s="670"/>
      <c r="Q312" s="455">
        <f>'P-PublicWorks&amp;Engineering'!Q14</f>
        <v>1</v>
      </c>
      <c r="R312" s="455">
        <f>'P-PublicWorks&amp;Engineering'!R14</f>
        <v>0</v>
      </c>
      <c r="S312" s="515">
        <f>'P-PublicWorks&amp;Engineering'!S14</f>
        <v>0</v>
      </c>
      <c r="T312" s="456">
        <f>'P-PublicWorks&amp;Engineering'!T14</f>
        <v>0</v>
      </c>
      <c r="U312" s="456"/>
      <c r="V312" s="456"/>
      <c r="W312" s="459">
        <f>'P-PublicWorks&amp;Engineering'!V14</f>
        <v>0</v>
      </c>
      <c r="X312" s="459">
        <f>'P-PublicWorks&amp;Engineering'!W14</f>
        <v>0</v>
      </c>
      <c r="Y312" s="1">
        <f>LOOKUP(A312,'P-PublicWorks&amp;Engineering'!$A$10:$A$36,'P-PublicWorks&amp;Engineering'!$Y$10:$Y$36)</f>
        <v>17</v>
      </c>
      <c r="Z312" s="1"/>
    </row>
    <row r="313" spans="1:26" ht="13" hidden="1" customHeight="1" x14ac:dyDescent="0.15">
      <c r="A313" s="1"/>
      <c r="B313" s="4"/>
      <c r="C313" s="4"/>
      <c r="D313" s="13"/>
      <c r="E313" s="4"/>
      <c r="F313" s="4"/>
      <c r="G313" s="4"/>
      <c r="H313" s="13"/>
      <c r="I313" s="452"/>
      <c r="J313" s="453"/>
      <c r="K313" s="453"/>
      <c r="L313" s="453"/>
      <c r="M313" s="453"/>
      <c r="N313" s="453"/>
      <c r="O313" s="453"/>
      <c r="P313" s="453"/>
      <c r="Q313" s="459">
        <v>0</v>
      </c>
      <c r="R313" s="459">
        <v>0</v>
      </c>
      <c r="S313" s="460"/>
      <c r="T313" s="460">
        <v>0</v>
      </c>
      <c r="U313" s="460"/>
      <c r="V313" s="460"/>
      <c r="W313" s="459">
        <f>'P-PublicWorks&amp;Engineering'!V15</f>
        <v>0</v>
      </c>
      <c r="X313" s="459">
        <f>'P-PublicWorks&amp;Engineering'!W15</f>
        <v>0</v>
      </c>
      <c r="Y313" s="1"/>
      <c r="Z313" s="1"/>
    </row>
    <row r="314" spans="1:26" ht="13" customHeight="1" x14ac:dyDescent="0.15">
      <c r="A314" s="1" t="s">
        <v>614</v>
      </c>
      <c r="B314" s="4" t="s">
        <v>195</v>
      </c>
      <c r="C314" s="4"/>
      <c r="D314" s="13" t="s">
        <v>160</v>
      </c>
      <c r="E314" s="4"/>
      <c r="F314" s="4"/>
      <c r="G314" s="4"/>
      <c r="H314" s="4"/>
      <c r="I314" s="668" t="s">
        <v>615</v>
      </c>
      <c r="J314" s="669"/>
      <c r="K314" s="669"/>
      <c r="L314" s="669"/>
      <c r="M314" s="669"/>
      <c r="N314" s="669"/>
      <c r="O314" s="669"/>
      <c r="P314" s="669"/>
      <c r="Q314" s="455">
        <f>'P-PublicWorks&amp;Engineering'!Q16</f>
        <v>1</v>
      </c>
      <c r="R314" s="455">
        <f>'P-PublicWorks&amp;Engineering'!R16</f>
        <v>0</v>
      </c>
      <c r="S314" s="515">
        <f>'P-PublicWorks&amp;Engineering'!S16</f>
        <v>0</v>
      </c>
      <c r="T314" s="456">
        <f>'P-PublicWorks&amp;Engineering'!T16</f>
        <v>0</v>
      </c>
      <c r="U314" s="456"/>
      <c r="V314" s="456"/>
      <c r="W314" s="459">
        <f>'P-PublicWorks&amp;Engineering'!V16</f>
        <v>0</v>
      </c>
      <c r="X314" s="459">
        <f>'P-PublicWorks&amp;Engineering'!W16</f>
        <v>0</v>
      </c>
      <c r="Y314" s="1">
        <f>LOOKUP(A314,'P-PublicWorks&amp;Engineering'!$A$10:$A$36,'P-PublicWorks&amp;Engineering'!$Y$10:$Y$36)</f>
        <v>17</v>
      </c>
      <c r="Z314" s="1"/>
    </row>
    <row r="315" spans="1:26" ht="13" customHeight="1" x14ac:dyDescent="0.15">
      <c r="A315" s="1" t="s">
        <v>616</v>
      </c>
      <c r="B315" s="4" t="s">
        <v>195</v>
      </c>
      <c r="C315" s="4"/>
      <c r="D315" s="13" t="s">
        <v>160</v>
      </c>
      <c r="E315" s="4"/>
      <c r="F315" s="4"/>
      <c r="G315" s="4"/>
      <c r="H315" s="13" t="s">
        <v>160</v>
      </c>
      <c r="I315" s="668" t="s">
        <v>617</v>
      </c>
      <c r="J315" s="669"/>
      <c r="K315" s="669"/>
      <c r="L315" s="669"/>
      <c r="M315" s="669"/>
      <c r="N315" s="669"/>
      <c r="O315" s="669"/>
      <c r="P315" s="669"/>
      <c r="Q315" s="455">
        <f>'P-PublicWorks&amp;Engineering'!Q17</f>
        <v>1</v>
      </c>
      <c r="R315" s="455">
        <f>'P-PublicWorks&amp;Engineering'!R17</f>
        <v>0</v>
      </c>
      <c r="S315" s="515">
        <f>'P-PublicWorks&amp;Engineering'!S17</f>
        <v>0</v>
      </c>
      <c r="T315" s="456">
        <f>'P-PublicWorks&amp;Engineering'!T17</f>
        <v>0</v>
      </c>
      <c r="U315" s="456"/>
      <c r="V315" s="456"/>
      <c r="W315" s="459">
        <f>'P-PublicWorks&amp;Engineering'!V17</f>
        <v>0</v>
      </c>
      <c r="X315" s="459">
        <f>'P-PublicWorks&amp;Engineering'!W17</f>
        <v>0</v>
      </c>
      <c r="Y315" s="1">
        <f>LOOKUP(A315,'P-PublicWorks&amp;Engineering'!$A$10:$A$36,'P-PublicWorks&amp;Engineering'!$Y$10:$Y$36)</f>
        <v>17</v>
      </c>
      <c r="Z315" s="1"/>
    </row>
    <row r="316" spans="1:26" ht="13" hidden="1" customHeight="1" x14ac:dyDescent="0.15">
      <c r="A316" s="1"/>
      <c r="B316" s="4"/>
      <c r="C316" s="4"/>
      <c r="D316" s="13"/>
      <c r="E316" s="4"/>
      <c r="F316" s="4"/>
      <c r="G316" s="4"/>
      <c r="H316" s="13"/>
      <c r="I316" s="452"/>
      <c r="J316" s="453"/>
      <c r="K316" s="453"/>
      <c r="L316" s="453"/>
      <c r="M316" s="453"/>
      <c r="N316" s="453"/>
      <c r="O316" s="453"/>
      <c r="P316" s="453"/>
      <c r="Q316" s="459">
        <v>0</v>
      </c>
      <c r="R316" s="459">
        <v>0</v>
      </c>
      <c r="S316" s="460"/>
      <c r="T316" s="460">
        <v>0</v>
      </c>
      <c r="U316" s="460"/>
      <c r="V316" s="460"/>
      <c r="W316" s="459">
        <f>'P-PublicWorks&amp;Engineering'!V18</f>
        <v>0</v>
      </c>
      <c r="X316" s="459">
        <f>'P-PublicWorks&amp;Engineering'!W18</f>
        <v>0</v>
      </c>
      <c r="Y316" s="1"/>
      <c r="Z316" s="1"/>
    </row>
    <row r="317" spans="1:26" ht="13" customHeight="1" x14ac:dyDescent="0.15">
      <c r="A317" s="1" t="s">
        <v>618</v>
      </c>
      <c r="B317" s="4" t="s">
        <v>195</v>
      </c>
      <c r="C317" s="4"/>
      <c r="D317" s="13" t="s">
        <v>160</v>
      </c>
      <c r="E317" s="4"/>
      <c r="F317" s="4"/>
      <c r="G317" s="4"/>
      <c r="H317" s="4"/>
      <c r="I317" s="668" t="s">
        <v>619</v>
      </c>
      <c r="J317" s="669"/>
      <c r="K317" s="669"/>
      <c r="L317" s="669"/>
      <c r="M317" s="669"/>
      <c r="N317" s="669"/>
      <c r="O317" s="669"/>
      <c r="P317" s="669"/>
      <c r="Q317" s="455">
        <f>'P-PublicWorks&amp;Engineering'!Q19</f>
        <v>1</v>
      </c>
      <c r="R317" s="455">
        <f>'P-PublicWorks&amp;Engineering'!R19</f>
        <v>0</v>
      </c>
      <c r="S317" s="515">
        <f>'P-PublicWorks&amp;Engineering'!S19</f>
        <v>0</v>
      </c>
      <c r="T317" s="456">
        <f>'P-PublicWorks&amp;Engineering'!T19</f>
        <v>0</v>
      </c>
      <c r="U317" s="456"/>
      <c r="V317" s="456"/>
      <c r="W317" s="459">
        <f>'P-PublicWorks&amp;Engineering'!V19</f>
        <v>0</v>
      </c>
      <c r="X317" s="459">
        <f>'P-PublicWorks&amp;Engineering'!W19</f>
        <v>0</v>
      </c>
      <c r="Y317" s="1">
        <f>LOOKUP(A317,'P-PublicWorks&amp;Engineering'!$A$10:$A$36,'P-PublicWorks&amp;Engineering'!$Y$10:$Y$36)</f>
        <v>17</v>
      </c>
      <c r="Z317" s="1"/>
    </row>
    <row r="318" spans="1:26" ht="13" customHeight="1" x14ac:dyDescent="0.15">
      <c r="A318" s="1" t="s">
        <v>620</v>
      </c>
      <c r="B318" s="4" t="s">
        <v>195</v>
      </c>
      <c r="C318" s="4"/>
      <c r="D318" s="13" t="s">
        <v>160</v>
      </c>
      <c r="E318" s="4"/>
      <c r="F318" s="4"/>
      <c r="G318" s="4"/>
      <c r="H318" s="13" t="s">
        <v>160</v>
      </c>
      <c r="I318" s="668" t="s">
        <v>621</v>
      </c>
      <c r="J318" s="669"/>
      <c r="K318" s="669"/>
      <c r="L318" s="669"/>
      <c r="M318" s="669"/>
      <c r="N318" s="669"/>
      <c r="O318" s="669"/>
      <c r="P318" s="669"/>
      <c r="Q318" s="455">
        <f>'P-PublicWorks&amp;Engineering'!Q20</f>
        <v>2</v>
      </c>
      <c r="R318" s="455">
        <f>'P-PublicWorks&amp;Engineering'!R20</f>
        <v>0</v>
      </c>
      <c r="S318" s="515">
        <f>'P-PublicWorks&amp;Engineering'!S20</f>
        <v>0</v>
      </c>
      <c r="T318" s="456">
        <f>'P-PublicWorks&amp;Engineering'!T20</f>
        <v>0</v>
      </c>
      <c r="U318" s="456"/>
      <c r="V318" s="456"/>
      <c r="W318" s="459">
        <f>'P-PublicWorks&amp;Engineering'!V20</f>
        <v>0</v>
      </c>
      <c r="X318" s="459">
        <f>'P-PublicWorks&amp;Engineering'!W20</f>
        <v>0</v>
      </c>
      <c r="Y318" s="1">
        <f>LOOKUP(A318,'P-PublicWorks&amp;Engineering'!$A$10:$A$36,'P-PublicWorks&amp;Engineering'!$Y$10:$Y$36)</f>
        <v>17</v>
      </c>
      <c r="Z318" s="1"/>
    </row>
    <row r="319" spans="1:26" ht="13" hidden="1" customHeight="1" x14ac:dyDescent="0.15">
      <c r="A319" s="1"/>
      <c r="B319" s="4"/>
      <c r="C319" s="4"/>
      <c r="D319" s="13"/>
      <c r="E319" s="4"/>
      <c r="F319" s="4"/>
      <c r="G319" s="4"/>
      <c r="H319" s="13"/>
      <c r="I319" s="452"/>
      <c r="J319" s="453"/>
      <c r="K319" s="453"/>
      <c r="L319" s="453"/>
      <c r="M319" s="453"/>
      <c r="N319" s="453"/>
      <c r="O319" s="453"/>
      <c r="P319" s="453"/>
      <c r="Q319" s="459">
        <v>0</v>
      </c>
      <c r="R319" s="459">
        <v>0</v>
      </c>
      <c r="S319" s="460"/>
      <c r="T319" s="460">
        <v>0</v>
      </c>
      <c r="U319" s="460"/>
      <c r="V319" s="460"/>
      <c r="W319" s="459">
        <f>'P-PublicWorks&amp;Engineering'!V21</f>
        <v>0</v>
      </c>
      <c r="X319" s="459">
        <f>'P-PublicWorks&amp;Engineering'!W21</f>
        <v>0</v>
      </c>
      <c r="Y319" s="1"/>
      <c r="Z319" s="1"/>
    </row>
    <row r="320" spans="1:26" ht="13" customHeight="1" x14ac:dyDescent="0.15">
      <c r="A320" s="1" t="s">
        <v>622</v>
      </c>
      <c r="B320" s="4" t="s">
        <v>195</v>
      </c>
      <c r="C320" s="4"/>
      <c r="D320" s="13" t="s">
        <v>160</v>
      </c>
      <c r="E320" s="4"/>
      <c r="F320" s="4"/>
      <c r="G320" s="4"/>
      <c r="H320" s="13"/>
      <c r="I320" s="668" t="s">
        <v>623</v>
      </c>
      <c r="J320" s="669"/>
      <c r="K320" s="669"/>
      <c r="L320" s="669"/>
      <c r="M320" s="669"/>
      <c r="N320" s="669"/>
      <c r="O320" s="669"/>
      <c r="P320" s="669"/>
      <c r="Q320" s="455">
        <f>'P-PublicWorks&amp;Engineering'!Q22</f>
        <v>1</v>
      </c>
      <c r="R320" s="518">
        <v>1</v>
      </c>
      <c r="S320" s="515">
        <f>'P-PublicWorks&amp;Engineering'!S22</f>
        <v>0</v>
      </c>
      <c r="T320" s="456">
        <f>'P-PublicWorks&amp;Engineering'!T22</f>
        <v>0</v>
      </c>
      <c r="U320" s="456"/>
      <c r="V320" s="456"/>
      <c r="W320" s="459">
        <f>'P-PublicWorks&amp;Engineering'!V22</f>
        <v>0</v>
      </c>
      <c r="X320" s="459">
        <f>'P-PublicWorks&amp;Engineering'!W22</f>
        <v>0</v>
      </c>
      <c r="Y320" s="1">
        <f>LOOKUP(A320,'P-PublicWorks&amp;Engineering'!$A$10:$A$36,'P-PublicWorks&amp;Engineering'!$Y$10:$Y$36)</f>
        <v>17</v>
      </c>
      <c r="Z320" s="1"/>
    </row>
    <row r="321" spans="1:26" ht="13" customHeight="1" x14ac:dyDescent="0.15">
      <c r="A321" s="1" t="s">
        <v>624</v>
      </c>
      <c r="B321" s="5" t="s">
        <v>90</v>
      </c>
      <c r="C321" s="4"/>
      <c r="D321" s="13" t="s">
        <v>160</v>
      </c>
      <c r="E321" s="4"/>
      <c r="F321" s="4"/>
      <c r="G321" s="4"/>
      <c r="H321" s="13" t="s">
        <v>160</v>
      </c>
      <c r="I321" s="668" t="s">
        <v>625</v>
      </c>
      <c r="J321" s="669"/>
      <c r="K321" s="669"/>
      <c r="L321" s="669"/>
      <c r="M321" s="669"/>
      <c r="N321" s="669"/>
      <c r="O321" s="669"/>
      <c r="P321" s="669"/>
      <c r="Q321" s="455">
        <f>'P-PublicWorks&amp;Engineering'!Q23</f>
        <v>1</v>
      </c>
      <c r="R321" s="518">
        <v>1</v>
      </c>
      <c r="S321" s="515">
        <f>'P-PublicWorks&amp;Engineering'!S23</f>
        <v>0</v>
      </c>
      <c r="T321" s="456">
        <f>'P-PublicWorks&amp;Engineering'!T23</f>
        <v>0</v>
      </c>
      <c r="U321" s="456"/>
      <c r="V321" s="456"/>
      <c r="W321" s="459">
        <f>'P-PublicWorks&amp;Engineering'!V23</f>
        <v>0</v>
      </c>
      <c r="X321" s="459">
        <f>'P-PublicWorks&amp;Engineering'!W23</f>
        <v>0</v>
      </c>
      <c r="Y321" s="1">
        <f>LOOKUP(A321,'P-PublicWorks&amp;Engineering'!$A$10:$A$36,'P-PublicWorks&amp;Engineering'!$Y$10:$Y$36)</f>
        <v>17</v>
      </c>
      <c r="Z321" s="1"/>
    </row>
    <row r="322" spans="1:26" ht="13" customHeight="1" x14ac:dyDescent="0.15">
      <c r="A322" s="1" t="s">
        <v>626</v>
      </c>
      <c r="B322" s="5" t="s">
        <v>90</v>
      </c>
      <c r="C322" s="4"/>
      <c r="D322" s="4"/>
      <c r="E322" s="4"/>
      <c r="F322" s="4"/>
      <c r="G322" s="4"/>
      <c r="H322" s="13" t="s">
        <v>160</v>
      </c>
      <c r="I322" s="668" t="s">
        <v>627</v>
      </c>
      <c r="J322" s="669"/>
      <c r="K322" s="669"/>
      <c r="L322" s="669"/>
      <c r="M322" s="669"/>
      <c r="N322" s="669"/>
      <c r="O322" s="669"/>
      <c r="P322" s="669"/>
      <c r="Q322" s="455">
        <f>'P-PublicWorks&amp;Engineering'!Q24</f>
        <v>1</v>
      </c>
      <c r="R322" s="455">
        <f>'P-PublicWorks&amp;Engineering'!R24</f>
        <v>0</v>
      </c>
      <c r="S322" s="515">
        <f>'P-PublicWorks&amp;Engineering'!S24</f>
        <v>0</v>
      </c>
      <c r="T322" s="456">
        <f>'P-PublicWorks&amp;Engineering'!T24</f>
        <v>0</v>
      </c>
      <c r="U322" s="456"/>
      <c r="V322" s="456"/>
      <c r="W322" s="459">
        <f>'P-PublicWorks&amp;Engineering'!V24</f>
        <v>0</v>
      </c>
      <c r="X322" s="459">
        <f>'P-PublicWorks&amp;Engineering'!W24</f>
        <v>0</v>
      </c>
      <c r="Y322" s="1">
        <f>LOOKUP(A322,'P-PublicWorks&amp;Engineering'!$A$10:$A$36,'P-PublicWorks&amp;Engineering'!$Y$10:$Y$36)</f>
        <v>17</v>
      </c>
      <c r="Z322" s="1"/>
    </row>
    <row r="323" spans="1:26" ht="13" hidden="1" customHeight="1" x14ac:dyDescent="0.15">
      <c r="A323" s="1"/>
      <c r="B323" s="5"/>
      <c r="C323" s="4"/>
      <c r="D323" s="4"/>
      <c r="E323" s="4"/>
      <c r="F323" s="4"/>
      <c r="G323" s="4"/>
      <c r="H323" s="13"/>
      <c r="I323" s="452"/>
      <c r="J323" s="453"/>
      <c r="K323" s="453"/>
      <c r="L323" s="453"/>
      <c r="M323" s="453"/>
      <c r="N323" s="453"/>
      <c r="O323" s="453"/>
      <c r="P323" s="453"/>
      <c r="Q323" s="459">
        <v>0</v>
      </c>
      <c r="R323" s="459">
        <v>0</v>
      </c>
      <c r="S323" s="460"/>
      <c r="T323" s="460">
        <v>0</v>
      </c>
      <c r="U323" s="460"/>
      <c r="V323" s="460"/>
      <c r="W323" s="459">
        <f>'P-PublicWorks&amp;Engineering'!V25</f>
        <v>0</v>
      </c>
      <c r="X323" s="459">
        <f>'P-PublicWorks&amp;Engineering'!W25</f>
        <v>0</v>
      </c>
      <c r="Y323" s="1"/>
      <c r="Z323" s="1"/>
    </row>
    <row r="324" spans="1:26" ht="13" customHeight="1" x14ac:dyDescent="0.15">
      <c r="A324" s="1" t="s">
        <v>628</v>
      </c>
      <c r="B324" s="5" t="s">
        <v>90</v>
      </c>
      <c r="C324" s="4"/>
      <c r="D324" s="4"/>
      <c r="E324" s="4"/>
      <c r="F324" s="4"/>
      <c r="G324" s="4"/>
      <c r="H324" s="13" t="s">
        <v>160</v>
      </c>
      <c r="I324" s="668" t="s">
        <v>629</v>
      </c>
      <c r="J324" s="669"/>
      <c r="K324" s="669"/>
      <c r="L324" s="669"/>
      <c r="M324" s="669"/>
      <c r="N324" s="669"/>
      <c r="O324" s="669"/>
      <c r="P324" s="669"/>
      <c r="Q324" s="455">
        <f>'P-PublicWorks&amp;Engineering'!Q26</f>
        <v>1</v>
      </c>
      <c r="R324" s="455">
        <f>'P-PublicWorks&amp;Engineering'!R26</f>
        <v>0</v>
      </c>
      <c r="S324" s="515">
        <f>'P-PublicWorks&amp;Engineering'!S26</f>
        <v>0</v>
      </c>
      <c r="T324" s="456">
        <f>'P-PublicWorks&amp;Engineering'!T26</f>
        <v>0</v>
      </c>
      <c r="U324" s="456"/>
      <c r="V324" s="456"/>
      <c r="W324" s="459">
        <f>'P-PublicWorks&amp;Engineering'!V26</f>
        <v>0</v>
      </c>
      <c r="X324" s="459">
        <f>'P-PublicWorks&amp;Engineering'!W26</f>
        <v>0</v>
      </c>
      <c r="Y324" s="1">
        <f>LOOKUP(A324,'P-PublicWorks&amp;Engineering'!$A$10:$A$36,'P-PublicWorks&amp;Engineering'!$Y$10:$Y$36)</f>
        <v>17</v>
      </c>
      <c r="Z324" s="1"/>
    </row>
    <row r="325" spans="1:26" ht="13" hidden="1" customHeight="1" x14ac:dyDescent="0.15">
      <c r="A325" s="1"/>
      <c r="B325" s="5"/>
      <c r="C325" s="4"/>
      <c r="D325" s="4"/>
      <c r="E325" s="4"/>
      <c r="F325" s="4"/>
      <c r="G325" s="4"/>
      <c r="H325" s="13"/>
      <c r="I325" s="452"/>
      <c r="J325" s="453"/>
      <c r="K325" s="453"/>
      <c r="L325" s="453"/>
      <c r="M325" s="453"/>
      <c r="N325" s="453"/>
      <c r="O325" s="453"/>
      <c r="P325" s="453"/>
      <c r="Q325" s="459">
        <v>0</v>
      </c>
      <c r="R325" s="459">
        <v>0</v>
      </c>
      <c r="S325" s="460"/>
      <c r="T325" s="460">
        <v>0</v>
      </c>
      <c r="U325" s="460"/>
      <c r="V325" s="460"/>
      <c r="W325" s="459">
        <f>'P-PublicWorks&amp;Engineering'!V27</f>
        <v>0</v>
      </c>
      <c r="X325" s="459">
        <f>'P-PublicWorks&amp;Engineering'!W27</f>
        <v>0</v>
      </c>
      <c r="Y325" s="1"/>
      <c r="Z325" s="1"/>
    </row>
    <row r="326" spans="1:26" ht="13" customHeight="1" x14ac:dyDescent="0.15">
      <c r="A326" t="s">
        <v>630</v>
      </c>
      <c r="B326" s="5" t="s">
        <v>90</v>
      </c>
      <c r="C326" s="4"/>
      <c r="D326" s="13" t="s">
        <v>160</v>
      </c>
      <c r="E326" s="4"/>
      <c r="F326" s="4"/>
      <c r="G326" s="4"/>
      <c r="H326" s="13" t="s">
        <v>160</v>
      </c>
      <c r="I326" s="668" t="s">
        <v>631</v>
      </c>
      <c r="J326" s="669"/>
      <c r="K326" s="669"/>
      <c r="L326" s="669"/>
      <c r="M326" s="669"/>
      <c r="N326" s="669"/>
      <c r="O326" s="669"/>
      <c r="P326" s="669"/>
      <c r="Q326" s="455">
        <f>'P-PublicWorks&amp;Engineering'!Q28</f>
        <v>1</v>
      </c>
      <c r="R326" s="455">
        <f>'P-PublicWorks&amp;Engineering'!R28</f>
        <v>0</v>
      </c>
      <c r="S326" s="515">
        <f>'P-PublicWorks&amp;Engineering'!S28</f>
        <v>0</v>
      </c>
      <c r="T326" s="456">
        <f>'P-PublicWorks&amp;Engineering'!T28</f>
        <v>0</v>
      </c>
      <c r="U326" s="456"/>
      <c r="V326" s="456"/>
      <c r="W326" s="459">
        <f>'P-PublicWorks&amp;Engineering'!V28</f>
        <v>0</v>
      </c>
      <c r="X326" s="459">
        <f>'P-PublicWorks&amp;Engineering'!W28</f>
        <v>0</v>
      </c>
      <c r="Y326" s="1">
        <f>LOOKUP(A326,'P-PublicWorks&amp;Engineering'!$A$10:$A$36,'P-PublicWorks&amp;Engineering'!$Y$10:$Y$36)</f>
        <v>17</v>
      </c>
      <c r="Z326" s="1"/>
    </row>
    <row r="327" spans="1:26" ht="13" hidden="1" customHeight="1" x14ac:dyDescent="0.15">
      <c r="B327" s="5"/>
      <c r="C327" s="4"/>
      <c r="D327" s="13"/>
      <c r="E327" s="4"/>
      <c r="F327" s="4"/>
      <c r="G327" s="4"/>
      <c r="H327" s="13"/>
      <c r="I327" s="452"/>
      <c r="J327" s="453"/>
      <c r="K327" s="453"/>
      <c r="L327" s="453"/>
      <c r="M327" s="453"/>
      <c r="N327" s="453"/>
      <c r="O327" s="453"/>
      <c r="P327" s="453"/>
      <c r="Q327" s="459">
        <v>0</v>
      </c>
      <c r="R327" s="459">
        <v>0</v>
      </c>
      <c r="S327" s="460"/>
      <c r="T327" s="460">
        <v>0</v>
      </c>
      <c r="U327" s="460"/>
      <c r="V327" s="460"/>
      <c r="W327" s="459">
        <f>'P-PublicWorks&amp;Engineering'!V29</f>
        <v>0</v>
      </c>
      <c r="X327" s="459">
        <f>'P-PublicWorks&amp;Engineering'!W29</f>
        <v>0</v>
      </c>
      <c r="Y327" s="1"/>
      <c r="Z327" s="1"/>
    </row>
    <row r="328" spans="1:26" ht="13" customHeight="1" x14ac:dyDescent="0.15">
      <c r="A328" t="s">
        <v>632</v>
      </c>
      <c r="B328" s="5" t="s">
        <v>90</v>
      </c>
      <c r="C328" s="4"/>
      <c r="D328" s="13" t="s">
        <v>160</v>
      </c>
      <c r="E328" s="4"/>
      <c r="F328" s="4"/>
      <c r="G328" s="4"/>
      <c r="H328" s="13" t="s">
        <v>160</v>
      </c>
      <c r="I328" s="668" t="s">
        <v>633</v>
      </c>
      <c r="J328" s="669"/>
      <c r="K328" s="669"/>
      <c r="L328" s="669"/>
      <c r="M328" s="669"/>
      <c r="N328" s="669"/>
      <c r="O328" s="669"/>
      <c r="P328" s="669"/>
      <c r="Q328" s="455">
        <f>'P-PublicWorks&amp;Engineering'!Q30</f>
        <v>1</v>
      </c>
      <c r="R328" s="455">
        <f>'P-PublicWorks&amp;Engineering'!R30</f>
        <v>0</v>
      </c>
      <c r="S328" s="515">
        <f>'P-PublicWorks&amp;Engineering'!S30</f>
        <v>0</v>
      </c>
      <c r="T328" s="456">
        <f>'P-PublicWorks&amp;Engineering'!T30</f>
        <v>0</v>
      </c>
      <c r="U328" s="456"/>
      <c r="V328" s="456"/>
      <c r="W328" s="459">
        <f>'P-PublicWorks&amp;Engineering'!V30</f>
        <v>0</v>
      </c>
      <c r="X328" s="459">
        <f>'P-PublicWorks&amp;Engineering'!W30</f>
        <v>0</v>
      </c>
      <c r="Y328" s="1">
        <f>LOOKUP(A328,'P-PublicWorks&amp;Engineering'!$A$10:$A$36,'P-PublicWorks&amp;Engineering'!$Y$10:$Y$36)</f>
        <v>17</v>
      </c>
      <c r="Z328" s="1"/>
    </row>
    <row r="329" spans="1:26" ht="13" customHeight="1" x14ac:dyDescent="0.15">
      <c r="A329" t="s">
        <v>634</v>
      </c>
      <c r="B329" s="5" t="s">
        <v>90</v>
      </c>
      <c r="C329" s="4"/>
      <c r="D329" s="13" t="s">
        <v>160</v>
      </c>
      <c r="E329" s="4"/>
      <c r="F329" s="4"/>
      <c r="G329" s="4"/>
      <c r="H329" s="13" t="s">
        <v>160</v>
      </c>
      <c r="I329" s="668" t="s">
        <v>635</v>
      </c>
      <c r="J329" s="669"/>
      <c r="K329" s="669"/>
      <c r="L329" s="669"/>
      <c r="M329" s="669"/>
      <c r="N329" s="669"/>
      <c r="O329" s="669"/>
      <c r="P329" s="669"/>
      <c r="Q329" s="455">
        <f>'P-PublicWorks&amp;Engineering'!Q31</f>
        <v>1</v>
      </c>
      <c r="R329" s="455">
        <f>'P-PublicWorks&amp;Engineering'!R31</f>
        <v>0</v>
      </c>
      <c r="S329" s="515">
        <f>'P-PublicWorks&amp;Engineering'!S31</f>
        <v>0</v>
      </c>
      <c r="T329" s="456">
        <f>'P-PublicWorks&amp;Engineering'!T31</f>
        <v>0</v>
      </c>
      <c r="U329" s="456"/>
      <c r="V329" s="456"/>
      <c r="W329" s="459">
        <f>'P-PublicWorks&amp;Engineering'!V31</f>
        <v>0</v>
      </c>
      <c r="X329" s="459">
        <f>'P-PublicWorks&amp;Engineering'!W31</f>
        <v>0</v>
      </c>
      <c r="Y329" s="1">
        <f>LOOKUP(A329,'P-PublicWorks&amp;Engineering'!$A$10:$A$36,'P-PublicWorks&amp;Engineering'!$Y$10:$Y$36)</f>
        <v>17</v>
      </c>
      <c r="Z329" s="1"/>
    </row>
    <row r="330" spans="1:26" ht="13" hidden="1" customHeight="1" x14ac:dyDescent="0.15">
      <c r="B330" s="5"/>
      <c r="C330" s="4"/>
      <c r="D330" s="13"/>
      <c r="E330" s="4"/>
      <c r="F330" s="4"/>
      <c r="G330" s="4"/>
      <c r="H330" s="13"/>
      <c r="I330" s="452"/>
      <c r="J330" s="453"/>
      <c r="K330" s="453"/>
      <c r="L330" s="453"/>
      <c r="M330" s="453"/>
      <c r="N330" s="453"/>
      <c r="O330" s="453"/>
      <c r="P330" s="453"/>
      <c r="Q330" s="459">
        <v>0</v>
      </c>
      <c r="R330" s="459">
        <v>0</v>
      </c>
      <c r="S330" s="460"/>
      <c r="T330" s="460">
        <v>0</v>
      </c>
      <c r="U330" s="460"/>
      <c r="V330" s="460"/>
      <c r="W330" s="459">
        <f>'P-PublicWorks&amp;Engineering'!V32</f>
        <v>0</v>
      </c>
      <c r="X330" s="459">
        <f>'P-PublicWorks&amp;Engineering'!W32</f>
        <v>0</v>
      </c>
      <c r="Y330" s="1"/>
      <c r="Z330" s="1"/>
    </row>
    <row r="331" spans="1:26" ht="13" customHeight="1" x14ac:dyDescent="0.15">
      <c r="A331" t="s">
        <v>636</v>
      </c>
      <c r="B331" s="5" t="s">
        <v>90</v>
      </c>
      <c r="C331" s="4"/>
      <c r="D331" s="13" t="s">
        <v>160</v>
      </c>
      <c r="E331" s="4"/>
      <c r="F331" s="4"/>
      <c r="G331" s="4"/>
      <c r="H331" s="13" t="s">
        <v>160</v>
      </c>
      <c r="I331" s="668" t="s">
        <v>637</v>
      </c>
      <c r="J331" s="669"/>
      <c r="K331" s="669"/>
      <c r="L331" s="669"/>
      <c r="M331" s="669"/>
      <c r="N331" s="669"/>
      <c r="O331" s="669"/>
      <c r="P331" s="670"/>
      <c r="Q331" s="455">
        <f>'P-PublicWorks&amp;Engineering'!Q33</f>
        <v>1</v>
      </c>
      <c r="R331" s="455">
        <f>'P-PublicWorks&amp;Engineering'!R33</f>
        <v>0</v>
      </c>
      <c r="S331" s="515">
        <f>'P-PublicWorks&amp;Engineering'!S33</f>
        <v>0</v>
      </c>
      <c r="T331" s="456">
        <f>'P-PublicWorks&amp;Engineering'!T33</f>
        <v>0</v>
      </c>
      <c r="U331" s="456"/>
      <c r="V331" s="456"/>
      <c r="W331" s="459">
        <f>'P-PublicWorks&amp;Engineering'!V33</f>
        <v>0</v>
      </c>
      <c r="X331" s="459">
        <f>'P-PublicWorks&amp;Engineering'!W33</f>
        <v>0</v>
      </c>
      <c r="Y331" s="1">
        <f>LOOKUP(A331,'P-PublicWorks&amp;Engineering'!$A$10:$A$36,'P-PublicWorks&amp;Engineering'!$Y$10:$Y$36)</f>
        <v>17</v>
      </c>
      <c r="Z331" s="1"/>
    </row>
    <row r="332" spans="1:26" ht="13" hidden="1" customHeight="1" x14ac:dyDescent="0.15">
      <c r="B332" s="5"/>
      <c r="C332" s="4"/>
      <c r="D332" s="13"/>
      <c r="E332" s="4"/>
      <c r="F332" s="4"/>
      <c r="G332" s="4"/>
      <c r="H332" s="13"/>
      <c r="I332" s="452"/>
      <c r="J332" s="453"/>
      <c r="K332" s="453"/>
      <c r="L332" s="453"/>
      <c r="M332" s="453"/>
      <c r="N332" s="453"/>
      <c r="O332" s="453"/>
      <c r="P332" s="453"/>
      <c r="Q332" s="459">
        <v>0</v>
      </c>
      <c r="R332" s="459">
        <v>0</v>
      </c>
      <c r="S332" s="460"/>
      <c r="T332" s="460">
        <v>0</v>
      </c>
      <c r="U332" s="460"/>
      <c r="V332" s="460"/>
      <c r="W332" s="459">
        <f>'A-Administration'!V367</f>
        <v>0</v>
      </c>
      <c r="X332" s="459"/>
      <c r="Y332" s="1"/>
      <c r="Z332" s="1"/>
    </row>
    <row r="333" spans="1:26" ht="13" customHeight="1" x14ac:dyDescent="0.15">
      <c r="A333" s="1" t="s">
        <v>638</v>
      </c>
      <c r="B333" s="5"/>
      <c r="C333" s="4"/>
      <c r="D333" s="13"/>
      <c r="E333" s="4"/>
      <c r="F333" s="4"/>
      <c r="G333" s="4"/>
      <c r="H333" s="13"/>
      <c r="I333" s="668" t="s">
        <v>639</v>
      </c>
      <c r="J333" s="650"/>
      <c r="K333" s="650"/>
      <c r="L333" s="650"/>
      <c r="M333" s="650"/>
      <c r="N333" s="650"/>
      <c r="O333" s="650"/>
      <c r="P333" s="650"/>
      <c r="Q333" s="455">
        <f>'R-Solid Waste'!Q10</f>
        <v>1</v>
      </c>
      <c r="R333" s="455">
        <f>'R-Solid Waste'!R10</f>
        <v>0</v>
      </c>
      <c r="S333" s="515">
        <f>'R-Solid Waste'!S10</f>
        <v>0</v>
      </c>
      <c r="T333" s="456">
        <f>'R-Solid Waste'!T10</f>
        <v>0</v>
      </c>
      <c r="U333" s="456"/>
      <c r="V333" s="456"/>
      <c r="W333" s="459">
        <f>'R-Solid Waste'!V10</f>
        <v>0</v>
      </c>
      <c r="X333" s="459">
        <f>'R-Solid Waste'!W10</f>
        <v>0</v>
      </c>
      <c r="Y333" s="1">
        <f>LOOKUP(A333,'R-Solid Waste'!$A$10:$A$52,'R-Solid Waste'!$Y$10:$Y$52)</f>
        <v>19</v>
      </c>
      <c r="Z333" s="1"/>
    </row>
    <row r="334" spans="1:26" ht="13" customHeight="1" x14ac:dyDescent="0.15">
      <c r="A334" s="1" t="s">
        <v>640</v>
      </c>
      <c r="B334" s="5"/>
      <c r="C334" s="4"/>
      <c r="D334" s="13"/>
      <c r="E334" s="4"/>
      <c r="F334" s="4"/>
      <c r="G334" s="4"/>
      <c r="H334" s="13"/>
      <c r="I334" s="668" t="s">
        <v>641</v>
      </c>
      <c r="J334" s="650"/>
      <c r="K334" s="650"/>
      <c r="L334" s="650"/>
      <c r="M334" s="650"/>
      <c r="N334" s="650"/>
      <c r="O334" s="650"/>
      <c r="P334" s="650"/>
      <c r="Q334" s="455">
        <f>'R-Solid Waste'!Q11</f>
        <v>1</v>
      </c>
      <c r="R334" s="455">
        <f>'R-Solid Waste'!R11</f>
        <v>0</v>
      </c>
      <c r="S334" s="515">
        <f>'R-Solid Waste'!S11</f>
        <v>0</v>
      </c>
      <c r="T334" s="456">
        <f>'R-Solid Waste'!T11</f>
        <v>0</v>
      </c>
      <c r="U334" s="456"/>
      <c r="V334" s="456"/>
      <c r="W334" s="459">
        <f>'R-Solid Waste'!V11</f>
        <v>0</v>
      </c>
      <c r="X334" s="459">
        <f>'R-Solid Waste'!W11</f>
        <v>0</v>
      </c>
      <c r="Y334" s="1">
        <f>LOOKUP(A334,'R-Solid Waste'!$A$10:$A$52,'R-Solid Waste'!$Y$10:$Y$52)</f>
        <v>19</v>
      </c>
      <c r="Z334" s="1"/>
    </row>
    <row r="335" spans="1:26" ht="13" customHeight="1" x14ac:dyDescent="0.15">
      <c r="A335" s="1" t="s">
        <v>642</v>
      </c>
      <c r="B335" s="5"/>
      <c r="C335" s="4"/>
      <c r="D335" s="13"/>
      <c r="E335" s="4"/>
      <c r="F335" s="4"/>
      <c r="G335" s="4"/>
      <c r="H335" s="13"/>
      <c r="I335" s="668" t="s">
        <v>643</v>
      </c>
      <c r="J335" s="650"/>
      <c r="K335" s="650"/>
      <c r="L335" s="650"/>
      <c r="M335" s="650"/>
      <c r="N335" s="650"/>
      <c r="O335" s="650"/>
      <c r="P335" s="650"/>
      <c r="Q335" s="455">
        <f>'R-Solid Waste'!Q12</f>
        <v>1</v>
      </c>
      <c r="R335" s="455">
        <f>'R-Solid Waste'!R12</f>
        <v>0</v>
      </c>
      <c r="S335" s="515">
        <f>'R-Solid Waste'!S12</f>
        <v>0</v>
      </c>
      <c r="T335" s="456">
        <f>'R-Solid Waste'!T12</f>
        <v>0</v>
      </c>
      <c r="U335" s="456"/>
      <c r="V335" s="456"/>
      <c r="W335" s="459">
        <f>'R-Solid Waste'!V12</f>
        <v>0</v>
      </c>
      <c r="X335" s="459">
        <f>'R-Solid Waste'!W12</f>
        <v>0</v>
      </c>
      <c r="Y335" s="1">
        <f>LOOKUP(A335,'R-Solid Waste'!$A$10:$A$52,'R-Solid Waste'!$Y$10:$Y$52)</f>
        <v>19</v>
      </c>
      <c r="Z335" s="1"/>
    </row>
    <row r="336" spans="1:26" ht="13" customHeight="1" x14ac:dyDescent="0.15">
      <c r="A336" s="1" t="s">
        <v>644</v>
      </c>
      <c r="B336" s="5"/>
      <c r="C336" s="4"/>
      <c r="D336" s="13"/>
      <c r="E336" s="4"/>
      <c r="F336" s="4"/>
      <c r="G336" s="4"/>
      <c r="H336" s="13"/>
      <c r="I336" s="668" t="s">
        <v>645</v>
      </c>
      <c r="J336" s="650"/>
      <c r="K336" s="650"/>
      <c r="L336" s="650"/>
      <c r="M336" s="650"/>
      <c r="N336" s="650"/>
      <c r="O336" s="650"/>
      <c r="P336" s="650"/>
      <c r="Q336" s="455">
        <f>'R-Solid Waste'!Q13</f>
        <v>1</v>
      </c>
      <c r="R336" s="455">
        <f>'R-Solid Waste'!R13</f>
        <v>0</v>
      </c>
      <c r="S336" s="515">
        <f>'R-Solid Waste'!S13</f>
        <v>0</v>
      </c>
      <c r="T336" s="456">
        <f>'R-Solid Waste'!T13</f>
        <v>0</v>
      </c>
      <c r="U336" s="456"/>
      <c r="V336" s="456"/>
      <c r="W336" s="459">
        <f>'R-Solid Waste'!V13</f>
        <v>0</v>
      </c>
      <c r="X336" s="459">
        <f>'R-Solid Waste'!W13</f>
        <v>0</v>
      </c>
      <c r="Y336" s="1">
        <f>LOOKUP(A336,'R-Solid Waste'!$A$10:$A$52,'R-Solid Waste'!$Y$10:$Y$52)</f>
        <v>19</v>
      </c>
      <c r="Z336" s="1"/>
    </row>
    <row r="337" spans="1:26" ht="13" customHeight="1" x14ac:dyDescent="0.15">
      <c r="A337" s="1" t="s">
        <v>646</v>
      </c>
      <c r="B337" s="5"/>
      <c r="C337" s="4"/>
      <c r="D337" s="13"/>
      <c r="E337" s="4"/>
      <c r="F337" s="4"/>
      <c r="G337" s="4"/>
      <c r="H337" s="13"/>
      <c r="I337" s="668" t="s">
        <v>647</v>
      </c>
      <c r="J337" s="650"/>
      <c r="K337" s="650"/>
      <c r="L337" s="650"/>
      <c r="M337" s="650"/>
      <c r="N337" s="650"/>
      <c r="O337" s="650"/>
      <c r="P337" s="650"/>
      <c r="Q337" s="455">
        <f>'R-Solid Waste'!Q14</f>
        <v>1</v>
      </c>
      <c r="R337" s="455">
        <f>'R-Solid Waste'!R14</f>
        <v>0</v>
      </c>
      <c r="S337" s="515">
        <f>'R-Solid Waste'!S14</f>
        <v>0</v>
      </c>
      <c r="T337" s="456">
        <f>'R-Solid Waste'!T14</f>
        <v>0</v>
      </c>
      <c r="U337" s="456"/>
      <c r="V337" s="456"/>
      <c r="W337" s="459">
        <f>'R-Solid Waste'!V14</f>
        <v>0</v>
      </c>
      <c r="X337" s="459">
        <f>'R-Solid Waste'!W14</f>
        <v>0</v>
      </c>
      <c r="Y337" s="1">
        <f>LOOKUP(A337,'R-Solid Waste'!$A$10:$A$52,'R-Solid Waste'!$Y$10:$Y$52)</f>
        <v>19</v>
      </c>
      <c r="Z337" s="1"/>
    </row>
    <row r="338" spans="1:26" ht="13" customHeight="1" x14ac:dyDescent="0.15">
      <c r="A338" s="1" t="s">
        <v>648</v>
      </c>
      <c r="B338" s="1"/>
      <c r="C338" s="1"/>
      <c r="D338" s="1"/>
      <c r="E338" s="1"/>
      <c r="F338" s="1"/>
      <c r="G338" s="1"/>
      <c r="H338" s="1"/>
      <c r="I338" s="668" t="s">
        <v>649</v>
      </c>
      <c r="J338" s="650"/>
      <c r="K338" s="650"/>
      <c r="L338" s="650"/>
      <c r="M338" s="650"/>
      <c r="N338" s="650"/>
      <c r="O338" s="650"/>
      <c r="P338" s="650"/>
      <c r="Q338" s="455">
        <f>'R-Solid Waste'!Q15</f>
        <v>1</v>
      </c>
      <c r="R338" s="455">
        <f>'R-Solid Waste'!R15</f>
        <v>0</v>
      </c>
      <c r="S338" s="515">
        <f>'R-Solid Waste'!S15</f>
        <v>0</v>
      </c>
      <c r="T338" s="456">
        <f>'R-Solid Waste'!T15</f>
        <v>0</v>
      </c>
      <c r="U338" s="456"/>
      <c r="V338" s="456"/>
      <c r="W338" s="459">
        <f>'R-Solid Waste'!V15</f>
        <v>0</v>
      </c>
      <c r="X338" s="459">
        <f>'R-Solid Waste'!W15</f>
        <v>0</v>
      </c>
      <c r="Y338" s="1">
        <f>LOOKUP(A338,'R-Solid Waste'!$A$10:$A$52,'R-Solid Waste'!$Y$10:$Y$52)</f>
        <v>19</v>
      </c>
      <c r="Z338" s="1"/>
    </row>
    <row r="339" spans="1:26" ht="13" customHeight="1" x14ac:dyDescent="0.15">
      <c r="A339" s="1" t="s">
        <v>650</v>
      </c>
      <c r="B339" s="5" t="s">
        <v>85</v>
      </c>
      <c r="C339" s="690" t="s">
        <v>651</v>
      </c>
      <c r="D339" s="691"/>
      <c r="E339" s="691"/>
      <c r="F339" s="691"/>
      <c r="G339" s="691"/>
      <c r="H339" s="692"/>
      <c r="I339" s="668" t="s">
        <v>652</v>
      </c>
      <c r="J339" s="650"/>
      <c r="K339" s="650"/>
      <c r="L339" s="650"/>
      <c r="M339" s="650"/>
      <c r="N339" s="650"/>
      <c r="O339" s="650"/>
      <c r="P339" s="650"/>
      <c r="Q339" s="455">
        <f>'R-Solid Waste'!Q16</f>
        <v>1</v>
      </c>
      <c r="R339" s="455">
        <f>'R-Solid Waste'!R16</f>
        <v>0</v>
      </c>
      <c r="S339" s="515">
        <f>'R-Solid Waste'!S16</f>
        <v>0</v>
      </c>
      <c r="T339" s="456">
        <f>'R-Solid Waste'!T16</f>
        <v>0</v>
      </c>
      <c r="U339" s="456"/>
      <c r="V339" s="456"/>
      <c r="W339" s="459">
        <f>'R-Solid Waste'!V16</f>
        <v>0</v>
      </c>
      <c r="X339" s="459">
        <f>'R-Solid Waste'!W16</f>
        <v>0</v>
      </c>
      <c r="Y339" s="1">
        <f>LOOKUP(A339,'R-Solid Waste'!$A$10:$A$52,'R-Solid Waste'!$Y$10:$Y$52)</f>
        <v>19</v>
      </c>
      <c r="Z339" s="1"/>
    </row>
    <row r="340" spans="1:26" ht="13" hidden="1" customHeight="1" x14ac:dyDescent="0.15">
      <c r="A340" s="1"/>
      <c r="B340" s="5"/>
      <c r="C340" s="454"/>
      <c r="D340" s="6"/>
      <c r="E340" s="6"/>
      <c r="F340" s="6"/>
      <c r="G340" s="6"/>
      <c r="H340" s="6"/>
      <c r="I340" s="452"/>
      <c r="J340" s="542"/>
      <c r="K340" s="542"/>
      <c r="L340" s="542"/>
      <c r="M340" s="542"/>
      <c r="N340" s="542"/>
      <c r="O340" s="542"/>
      <c r="P340" s="542"/>
      <c r="Q340" s="459">
        <v>0</v>
      </c>
      <c r="R340" s="459">
        <v>0</v>
      </c>
      <c r="S340" s="460"/>
      <c r="T340" s="460">
        <v>0</v>
      </c>
      <c r="U340" s="460"/>
      <c r="V340" s="460"/>
      <c r="W340" s="459">
        <f>'R-Solid Waste'!V17</f>
        <v>0</v>
      </c>
      <c r="X340" s="459">
        <f>'R-Solid Waste'!W17</f>
        <v>0</v>
      </c>
      <c r="Y340" s="1"/>
      <c r="Z340" s="1"/>
    </row>
    <row r="341" spans="1:26" ht="13" customHeight="1" x14ac:dyDescent="0.15">
      <c r="A341" s="1" t="s">
        <v>653</v>
      </c>
      <c r="B341" s="5" t="s">
        <v>195</v>
      </c>
      <c r="C341" s="690" t="s">
        <v>654</v>
      </c>
      <c r="D341" s="691"/>
      <c r="E341" s="691"/>
      <c r="F341" s="691"/>
      <c r="G341" s="691"/>
      <c r="H341" s="692"/>
      <c r="I341" s="668" t="s">
        <v>655</v>
      </c>
      <c r="J341" s="669"/>
      <c r="K341" s="669"/>
      <c r="L341" s="669"/>
      <c r="M341" s="669"/>
      <c r="N341" s="669"/>
      <c r="O341" s="669"/>
      <c r="P341" s="669"/>
      <c r="Q341" s="455">
        <f>'R-Solid Waste'!Q18</f>
        <v>1</v>
      </c>
      <c r="R341" s="518">
        <v>1</v>
      </c>
      <c r="S341" s="515">
        <f>'R-Solid Waste'!S18</f>
        <v>0</v>
      </c>
      <c r="T341" s="456">
        <f>'R-Solid Waste'!T18</f>
        <v>0</v>
      </c>
      <c r="U341" s="456"/>
      <c r="V341" s="456"/>
      <c r="W341" s="459">
        <f>'R-Solid Waste'!V18</f>
        <v>0</v>
      </c>
      <c r="X341" s="459">
        <f>'R-Solid Waste'!W18</f>
        <v>0</v>
      </c>
      <c r="Y341" s="1">
        <f>LOOKUP(A341,'R-Solid Waste'!$A$10:$A$52,'R-Solid Waste'!$Y$10:$Y$52)</f>
        <v>19</v>
      </c>
      <c r="Z341" s="1"/>
    </row>
    <row r="342" spans="1:26" ht="13" customHeight="1" x14ac:dyDescent="0.15">
      <c r="A342" s="1" t="s">
        <v>656</v>
      </c>
      <c r="B342" s="5" t="s">
        <v>90</v>
      </c>
      <c r="C342" s="690" t="s">
        <v>657</v>
      </c>
      <c r="D342" s="691"/>
      <c r="E342" s="691"/>
      <c r="F342" s="691"/>
      <c r="G342" s="691"/>
      <c r="H342" s="692"/>
      <c r="I342" s="668" t="s">
        <v>658</v>
      </c>
      <c r="J342" s="669"/>
      <c r="K342" s="669"/>
      <c r="L342" s="669"/>
      <c r="M342" s="669"/>
      <c r="N342" s="669"/>
      <c r="O342" s="669"/>
      <c r="P342" s="670"/>
      <c r="Q342" s="455">
        <f>'R-Solid Waste'!Q19</f>
        <v>1</v>
      </c>
      <c r="R342" s="455">
        <f>'R-Solid Waste'!R19</f>
        <v>0</v>
      </c>
      <c r="S342" s="515">
        <f>'R-Solid Waste'!S19</f>
        <v>0</v>
      </c>
      <c r="T342" s="456">
        <f>'R-Solid Waste'!T19</f>
        <v>0</v>
      </c>
      <c r="U342" s="456"/>
      <c r="V342" s="456"/>
      <c r="W342" s="459">
        <f>'R-Solid Waste'!V19</f>
        <v>0</v>
      </c>
      <c r="X342" s="459">
        <f>'R-Solid Waste'!W19</f>
        <v>0</v>
      </c>
      <c r="Y342" s="1">
        <f>LOOKUP(A342,'R-Solid Waste'!$A$10:$A$52,'R-Solid Waste'!$Y$10:$Y$52)</f>
        <v>19</v>
      </c>
      <c r="Z342" s="1"/>
    </row>
    <row r="343" spans="1:26" ht="13" customHeight="1" x14ac:dyDescent="0.15">
      <c r="A343" s="1" t="s">
        <v>659</v>
      </c>
      <c r="I343" s="668" t="s">
        <v>660</v>
      </c>
      <c r="J343" s="669"/>
      <c r="K343" s="669"/>
      <c r="L343" s="669"/>
      <c r="M343" s="669"/>
      <c r="N343" s="669"/>
      <c r="O343" s="669"/>
      <c r="P343" s="670"/>
      <c r="Q343" s="455">
        <f>'R-Solid Waste'!Q20</f>
        <v>5</v>
      </c>
      <c r="R343" s="455">
        <f>'R-Solid Waste'!R20</f>
        <v>0</v>
      </c>
      <c r="S343" s="515">
        <f>'R-Solid Waste'!S20</f>
        <v>0</v>
      </c>
      <c r="T343" s="456">
        <f>'R-Solid Waste'!T20</f>
        <v>0</v>
      </c>
      <c r="U343" s="456"/>
      <c r="V343" s="456"/>
      <c r="W343" s="459">
        <f>'R-Solid Waste'!V20</f>
        <v>0</v>
      </c>
      <c r="X343" s="459">
        <f>'R-Solid Waste'!W20</f>
        <v>0</v>
      </c>
      <c r="Y343" s="1">
        <f>LOOKUP(A343,'R-Solid Waste'!$A$10:$A$52,'R-Solid Waste'!$Y$10:$Y$52)</f>
        <v>19</v>
      </c>
      <c r="Z343" s="1"/>
    </row>
    <row r="344" spans="1:26" ht="13" customHeight="1" x14ac:dyDescent="0.15">
      <c r="A344" s="1" t="s">
        <v>661</v>
      </c>
      <c r="I344" s="668" t="s">
        <v>662</v>
      </c>
      <c r="J344" s="669"/>
      <c r="K344" s="669"/>
      <c r="L344" s="669"/>
      <c r="M344" s="669"/>
      <c r="N344" s="669"/>
      <c r="O344" s="669"/>
      <c r="P344" s="669"/>
      <c r="Q344" s="455">
        <f>'R-Solid Waste'!Q21</f>
        <v>1</v>
      </c>
      <c r="R344" s="455">
        <f>'R-Solid Waste'!R21</f>
        <v>0</v>
      </c>
      <c r="S344" s="515">
        <f>'R-Solid Waste'!S21</f>
        <v>0</v>
      </c>
      <c r="T344" s="456">
        <f>'R-Solid Waste'!T21</f>
        <v>0</v>
      </c>
      <c r="U344" s="456"/>
      <c r="V344" s="456"/>
      <c r="W344" s="459">
        <f>'R-Solid Waste'!V21</f>
        <v>0</v>
      </c>
      <c r="X344" s="459">
        <f>'R-Solid Waste'!W21</f>
        <v>0</v>
      </c>
      <c r="Y344" s="1">
        <f>LOOKUP(A344,'R-Solid Waste'!$A$10:$A$52,'R-Solid Waste'!$Y$10:$Y$52)</f>
        <v>19</v>
      </c>
      <c r="Z344" s="1"/>
    </row>
    <row r="345" spans="1:26" ht="13" hidden="1" customHeight="1" x14ac:dyDescent="0.15">
      <c r="A345" s="1"/>
      <c r="I345" s="452"/>
      <c r="J345" s="453"/>
      <c r="K345" s="453"/>
      <c r="L345" s="453"/>
      <c r="M345" s="453"/>
      <c r="N345" s="453"/>
      <c r="O345" s="453"/>
      <c r="P345" s="453"/>
      <c r="Q345" s="459">
        <v>0</v>
      </c>
      <c r="R345" s="459">
        <v>0</v>
      </c>
      <c r="S345" s="460"/>
      <c r="T345" s="460">
        <v>0</v>
      </c>
      <c r="U345" s="460"/>
      <c r="V345" s="460"/>
      <c r="W345" s="459">
        <f>'R-Solid Waste'!V22</f>
        <v>0</v>
      </c>
      <c r="X345" s="459">
        <f>'R-Solid Waste'!W22</f>
        <v>0</v>
      </c>
      <c r="Y345" s="1"/>
      <c r="Z345" s="1"/>
    </row>
    <row r="346" spans="1:26" ht="13" customHeight="1" x14ac:dyDescent="0.15">
      <c r="A346" s="1" t="s">
        <v>663</v>
      </c>
      <c r="I346" s="668" t="s">
        <v>664</v>
      </c>
      <c r="J346" s="669"/>
      <c r="K346" s="669"/>
      <c r="L346" s="669"/>
      <c r="M346" s="669"/>
      <c r="N346" s="669"/>
      <c r="O346" s="669"/>
      <c r="P346" s="669"/>
      <c r="Q346" s="455">
        <f>'R-Solid Waste'!Q23</f>
        <v>1</v>
      </c>
      <c r="R346" s="455">
        <f>'R-Solid Waste'!R23</f>
        <v>0</v>
      </c>
      <c r="S346" s="515">
        <f>'R-Solid Waste'!S23</f>
        <v>0</v>
      </c>
      <c r="T346" s="456">
        <f>'R-Solid Waste'!T23</f>
        <v>0</v>
      </c>
      <c r="U346" s="456"/>
      <c r="V346" s="456"/>
      <c r="W346" s="459">
        <f>'R-Solid Waste'!V23</f>
        <v>0</v>
      </c>
      <c r="X346" s="459">
        <f>'R-Solid Waste'!W23</f>
        <v>0</v>
      </c>
      <c r="Y346" s="1">
        <f>LOOKUP(A346,'R-Solid Waste'!$A$10:$A$52,'R-Solid Waste'!$Y$10:$Y$52)</f>
        <v>19</v>
      </c>
      <c r="Z346" s="1"/>
    </row>
    <row r="347" spans="1:26" ht="13" hidden="1" customHeight="1" x14ac:dyDescent="0.15">
      <c r="A347" s="1"/>
      <c r="I347" s="452"/>
      <c r="J347" s="453"/>
      <c r="K347" s="453"/>
      <c r="L347" s="453"/>
      <c r="M347" s="453"/>
      <c r="N347" s="453"/>
      <c r="O347" s="453"/>
      <c r="P347" s="453"/>
      <c r="Q347" s="519">
        <v>0</v>
      </c>
      <c r="R347" s="519">
        <v>0</v>
      </c>
      <c r="S347" s="465"/>
      <c r="T347" s="465">
        <v>0</v>
      </c>
      <c r="U347" s="465"/>
      <c r="V347" s="465"/>
      <c r="W347" s="459">
        <f>'R-Solid Waste'!V24</f>
        <v>0</v>
      </c>
      <c r="X347" s="459">
        <f>'R-Solid Waste'!W24</f>
        <v>0</v>
      </c>
      <c r="Y347" s="1"/>
      <c r="Z347" s="1"/>
    </row>
    <row r="348" spans="1:26" ht="26" customHeight="1" x14ac:dyDescent="0.15">
      <c r="A348" s="1" t="s">
        <v>665</v>
      </c>
      <c r="I348" s="668" t="s">
        <v>666</v>
      </c>
      <c r="J348" s="669"/>
      <c r="K348" s="669"/>
      <c r="L348" s="669"/>
      <c r="M348" s="669"/>
      <c r="N348" s="669"/>
      <c r="O348" s="669"/>
      <c r="P348" s="669"/>
      <c r="Q348" s="455">
        <f>'R-Solid Waste'!Q25</f>
        <v>1</v>
      </c>
      <c r="R348" s="455">
        <f>'R-Solid Waste'!R25</f>
        <v>0</v>
      </c>
      <c r="S348" s="515">
        <f>'R-Solid Waste'!S25</f>
        <v>0</v>
      </c>
      <c r="T348" s="456">
        <f>'R-Solid Waste'!T25</f>
        <v>0</v>
      </c>
      <c r="U348" s="456"/>
      <c r="V348" s="456"/>
      <c r="W348" s="459">
        <f>'R-Solid Waste'!V25</f>
        <v>0</v>
      </c>
      <c r="X348" s="459">
        <f>'R-Solid Waste'!W25</f>
        <v>0</v>
      </c>
      <c r="Y348" s="1">
        <f>LOOKUP(A348,'R-Solid Waste'!$A$10:$A$52,'R-Solid Waste'!$Y$10:$Y$52)</f>
        <v>19</v>
      </c>
      <c r="Z348" s="1"/>
    </row>
    <row r="349" spans="1:26" ht="13" customHeight="1" x14ac:dyDescent="0.15">
      <c r="A349" s="1" t="s">
        <v>667</v>
      </c>
      <c r="I349" s="668" t="s">
        <v>668</v>
      </c>
      <c r="J349" s="669"/>
      <c r="K349" s="669"/>
      <c r="L349" s="669"/>
      <c r="M349" s="669"/>
      <c r="N349" s="669"/>
      <c r="O349" s="669"/>
      <c r="P349" s="669"/>
      <c r="Q349" s="455">
        <f>'R-Solid Waste'!Q26</f>
        <v>1</v>
      </c>
      <c r="R349" s="455">
        <f>'R-Solid Waste'!R26</f>
        <v>0</v>
      </c>
      <c r="S349" s="515">
        <f>'R-Solid Waste'!S26</f>
        <v>0</v>
      </c>
      <c r="T349" s="456">
        <f>'R-Solid Waste'!T26</f>
        <v>0</v>
      </c>
      <c r="U349" s="456"/>
      <c r="V349" s="456"/>
      <c r="W349" s="459">
        <f>'R-Solid Waste'!V26</f>
        <v>0</v>
      </c>
      <c r="X349" s="459">
        <f>'R-Solid Waste'!W26</f>
        <v>0</v>
      </c>
      <c r="Y349" s="1">
        <f>LOOKUP(A349,'R-Solid Waste'!$A$10:$A$52,'R-Solid Waste'!$Y$10:$Y$52)</f>
        <v>19</v>
      </c>
      <c r="Z349" s="1"/>
    </row>
    <row r="350" spans="1:26" ht="24" customHeight="1" x14ac:dyDescent="0.15">
      <c r="A350" s="1" t="s">
        <v>669</v>
      </c>
      <c r="I350" s="669" t="s">
        <v>670</v>
      </c>
      <c r="J350" s="669"/>
      <c r="K350" s="669"/>
      <c r="L350" s="669"/>
      <c r="M350" s="669"/>
      <c r="N350" s="669"/>
      <c r="O350" s="669"/>
      <c r="P350" s="670"/>
      <c r="Q350" s="455">
        <f>'R-Solid Waste'!Q27</f>
        <v>2</v>
      </c>
      <c r="R350" s="455">
        <f>'R-Solid Waste'!R27</f>
        <v>0</v>
      </c>
      <c r="S350" s="515">
        <f>'R-Solid Waste'!S27</f>
        <v>0</v>
      </c>
      <c r="T350" s="456">
        <f>'R-Solid Waste'!T27</f>
        <v>0</v>
      </c>
      <c r="U350" s="456"/>
      <c r="V350" s="456"/>
      <c r="W350" s="459">
        <f>'R-Solid Waste'!V27</f>
        <v>0</v>
      </c>
      <c r="X350" s="459">
        <f>'R-Solid Waste'!W27</f>
        <v>0</v>
      </c>
      <c r="Y350" s="1">
        <f>LOOKUP(A350,'R-Solid Waste'!$A$10:$A$52,'R-Solid Waste'!$Y$10:$Y$52)</f>
        <v>19</v>
      </c>
      <c r="Z350" s="1"/>
    </row>
    <row r="351" spans="1:26" ht="13" customHeight="1" x14ac:dyDescent="0.15">
      <c r="A351" s="1" t="s">
        <v>671</v>
      </c>
      <c r="I351" s="669" t="s">
        <v>672</v>
      </c>
      <c r="J351" s="669"/>
      <c r="K351" s="669"/>
      <c r="L351" s="669"/>
      <c r="M351" s="669"/>
      <c r="N351" s="669"/>
      <c r="O351" s="669"/>
      <c r="P351" s="670"/>
      <c r="Q351" s="455">
        <f>'R-Solid Waste'!Q28</f>
        <v>1</v>
      </c>
      <c r="R351" s="455">
        <f>'R-Solid Waste'!R28</f>
        <v>0</v>
      </c>
      <c r="S351" s="515">
        <f>'R-Solid Waste'!S28</f>
        <v>0</v>
      </c>
      <c r="T351" s="456">
        <f>'R-Solid Waste'!T28</f>
        <v>0</v>
      </c>
      <c r="U351" s="456"/>
      <c r="V351" s="456"/>
      <c r="W351" s="459">
        <f>'R-Solid Waste'!V28</f>
        <v>0</v>
      </c>
      <c r="X351" s="459">
        <f>'R-Solid Waste'!W28</f>
        <v>0</v>
      </c>
      <c r="Y351" s="1">
        <f>LOOKUP(A351,'R-Solid Waste'!$A$10:$A$52,'R-Solid Waste'!$Y$10:$Y$52)</f>
        <v>19</v>
      </c>
      <c r="Z351" s="1"/>
    </row>
    <row r="352" spans="1:26" ht="13" hidden="1" customHeight="1" x14ac:dyDescent="0.15">
      <c r="A352" s="1"/>
      <c r="I352" s="453"/>
      <c r="J352" s="453"/>
      <c r="K352" s="453"/>
      <c r="L352" s="453"/>
      <c r="M352" s="453"/>
      <c r="N352" s="453"/>
      <c r="O352" s="453"/>
      <c r="P352" s="453"/>
      <c r="Q352" s="519">
        <v>0</v>
      </c>
      <c r="R352" s="519">
        <v>0</v>
      </c>
      <c r="S352" s="465"/>
      <c r="T352" s="465">
        <v>0</v>
      </c>
      <c r="U352" s="465"/>
      <c r="V352" s="465"/>
      <c r="W352" s="459">
        <f>'R-Solid Waste'!V29</f>
        <v>0</v>
      </c>
      <c r="X352" s="459">
        <f>'R-Solid Waste'!W29</f>
        <v>0</v>
      </c>
      <c r="Y352" s="1"/>
      <c r="Z352" s="1"/>
    </row>
    <row r="353" spans="1:26" ht="13" customHeight="1" x14ac:dyDescent="0.15">
      <c r="A353" s="1" t="s">
        <v>673</v>
      </c>
      <c r="I353" s="662" t="s">
        <v>674</v>
      </c>
      <c r="J353" s="663"/>
      <c r="K353" s="663"/>
      <c r="L353" s="663"/>
      <c r="M353" s="663"/>
      <c r="N353" s="663"/>
      <c r="O353" s="663"/>
      <c r="P353" s="663"/>
      <c r="Q353" s="455">
        <f>'R-Solid Waste'!Q30</f>
        <v>1</v>
      </c>
      <c r="R353" s="455">
        <f>'R-Solid Waste'!R30</f>
        <v>0</v>
      </c>
      <c r="S353" s="515">
        <f>'R-Solid Waste'!S30</f>
        <v>0</v>
      </c>
      <c r="T353" s="456">
        <f>'R-Solid Waste'!T30</f>
        <v>0</v>
      </c>
      <c r="U353" s="456"/>
      <c r="V353" s="456"/>
      <c r="W353" s="459">
        <f>'R-Solid Waste'!V30</f>
        <v>0</v>
      </c>
      <c r="X353" s="459">
        <f>'R-Solid Waste'!W30</f>
        <v>0</v>
      </c>
      <c r="Y353" s="1">
        <f>LOOKUP(A353,'R-Solid Waste'!$A$10:$A$52,'R-Solid Waste'!$Y$10:$Y$52)</f>
        <v>19</v>
      </c>
      <c r="Z353" s="1"/>
    </row>
    <row r="354" spans="1:26" ht="13" customHeight="1" x14ac:dyDescent="0.15">
      <c r="A354" s="1" t="s">
        <v>675</v>
      </c>
      <c r="I354" s="668" t="s">
        <v>676</v>
      </c>
      <c r="J354" s="669"/>
      <c r="K354" s="669"/>
      <c r="L354" s="669"/>
      <c r="M354" s="669"/>
      <c r="N354" s="669"/>
      <c r="O354" s="669"/>
      <c r="P354" s="669"/>
      <c r="Q354" s="455">
        <f>'R-Solid Waste'!Q31</f>
        <v>1</v>
      </c>
      <c r="R354" s="455">
        <f>'R-Solid Waste'!R31</f>
        <v>0</v>
      </c>
      <c r="S354" s="515">
        <f>'R-Solid Waste'!S31</f>
        <v>0</v>
      </c>
      <c r="T354" s="456">
        <f>'R-Solid Waste'!T31</f>
        <v>0</v>
      </c>
      <c r="U354" s="456"/>
      <c r="V354" s="456"/>
      <c r="W354" s="459">
        <f>'R-Solid Waste'!V31</f>
        <v>0</v>
      </c>
      <c r="X354" s="459">
        <f>'R-Solid Waste'!W31</f>
        <v>0</v>
      </c>
      <c r="Y354" s="1">
        <f>LOOKUP(A354,'R-Solid Waste'!$A$10:$A$52,'R-Solid Waste'!$Y$10:$Y$52)</f>
        <v>19</v>
      </c>
      <c r="Z354" s="1"/>
    </row>
    <row r="355" spans="1:26" ht="13" customHeight="1" x14ac:dyDescent="0.15">
      <c r="A355" s="1" t="s">
        <v>677</v>
      </c>
      <c r="I355" s="669" t="s">
        <v>678</v>
      </c>
      <c r="J355" s="669"/>
      <c r="K355" s="669"/>
      <c r="L355" s="669"/>
      <c r="M355" s="669"/>
      <c r="N355" s="669"/>
      <c r="O355" s="669"/>
      <c r="P355" s="669"/>
      <c r="Q355" s="455">
        <f>'R-Solid Waste'!Q32</f>
        <v>1</v>
      </c>
      <c r="R355" s="455">
        <f>'R-Solid Waste'!R32</f>
        <v>0</v>
      </c>
      <c r="S355" s="515">
        <f>'R-Solid Waste'!S32</f>
        <v>0</v>
      </c>
      <c r="T355" s="456">
        <f>'R-Solid Waste'!T32</f>
        <v>0</v>
      </c>
      <c r="U355" s="456"/>
      <c r="V355" s="456"/>
      <c r="W355" s="459">
        <f>'R-Solid Waste'!V32</f>
        <v>0</v>
      </c>
      <c r="X355" s="459">
        <f>'R-Solid Waste'!W32</f>
        <v>0</v>
      </c>
      <c r="Y355" s="1">
        <f>LOOKUP(A355,'R-Solid Waste'!$A$10:$A$52,'R-Solid Waste'!$Y$10:$Y$52)</f>
        <v>19</v>
      </c>
      <c r="Z355" s="1"/>
    </row>
    <row r="356" spans="1:26" ht="13" customHeight="1" x14ac:dyDescent="0.15">
      <c r="A356" s="8" t="s">
        <v>679</v>
      </c>
      <c r="I356" s="668" t="s">
        <v>680</v>
      </c>
      <c r="J356" s="669"/>
      <c r="K356" s="669"/>
      <c r="L356" s="669"/>
      <c r="M356" s="669"/>
      <c r="N356" s="669"/>
      <c r="O356" s="669"/>
      <c r="P356" s="669"/>
      <c r="Q356" s="455">
        <f>'R-Solid Waste'!Q33</f>
        <v>1</v>
      </c>
      <c r="R356" s="455">
        <f>'R-Solid Waste'!R33</f>
        <v>0</v>
      </c>
      <c r="S356" s="515">
        <f>'R-Solid Waste'!S33</f>
        <v>0</v>
      </c>
      <c r="T356" s="456">
        <f>'R-Solid Waste'!T33</f>
        <v>0</v>
      </c>
      <c r="U356" s="456"/>
      <c r="V356" s="456"/>
      <c r="W356" s="459">
        <f>'R-Solid Waste'!V33</f>
        <v>0</v>
      </c>
      <c r="X356" s="459">
        <f>'R-Solid Waste'!W33</f>
        <v>0</v>
      </c>
      <c r="Y356" s="1">
        <f>LOOKUP(A356,'R-Solid Waste'!$A$10:$A$52,'R-Solid Waste'!$Y$10:$Y$52)</f>
        <v>19</v>
      </c>
      <c r="Z356" s="1"/>
    </row>
    <row r="357" spans="1:26" ht="13" customHeight="1" x14ac:dyDescent="0.15">
      <c r="A357" s="8" t="s">
        <v>681</v>
      </c>
      <c r="I357" s="668" t="s">
        <v>682</v>
      </c>
      <c r="J357" s="669"/>
      <c r="K357" s="669"/>
      <c r="L357" s="669"/>
      <c r="M357" s="669"/>
      <c r="N357" s="669"/>
      <c r="O357" s="669"/>
      <c r="P357" s="669"/>
      <c r="Q357" s="455">
        <f>'R-Solid Waste'!Q34</f>
        <v>1</v>
      </c>
      <c r="R357" s="455">
        <f>'R-Solid Waste'!R34</f>
        <v>0</v>
      </c>
      <c r="S357" s="515">
        <f>'R-Solid Waste'!S34</f>
        <v>0</v>
      </c>
      <c r="T357" s="456">
        <f>'R-Solid Waste'!T34</f>
        <v>0</v>
      </c>
      <c r="U357" s="456"/>
      <c r="V357" s="456"/>
      <c r="W357" s="459">
        <f>'R-Solid Waste'!V34</f>
        <v>0</v>
      </c>
      <c r="X357" s="459">
        <f>'R-Solid Waste'!W34</f>
        <v>0</v>
      </c>
      <c r="Y357" s="1">
        <f>LOOKUP(A357,'R-Solid Waste'!$A$10:$A$52,'R-Solid Waste'!$Y$10:$Y$52)</f>
        <v>19</v>
      </c>
      <c r="Z357" s="1"/>
    </row>
    <row r="358" spans="1:26" ht="13" hidden="1" customHeight="1" x14ac:dyDescent="0.15">
      <c r="A358" s="8"/>
      <c r="I358" s="452"/>
      <c r="J358" s="453"/>
      <c r="K358" s="453"/>
      <c r="L358" s="453"/>
      <c r="M358" s="453"/>
      <c r="N358" s="453"/>
      <c r="O358" s="453"/>
      <c r="P358" s="453"/>
      <c r="Q358" s="519">
        <v>0</v>
      </c>
      <c r="R358" s="519">
        <v>0</v>
      </c>
      <c r="S358" s="465"/>
      <c r="T358" s="465">
        <v>0</v>
      </c>
      <c r="U358" s="465"/>
      <c r="V358" s="465"/>
      <c r="W358" s="459">
        <f>'R-Solid Waste'!V35</f>
        <v>0</v>
      </c>
      <c r="X358" s="459">
        <f>'R-Solid Waste'!W35</f>
        <v>0</v>
      </c>
      <c r="Y358" s="1"/>
      <c r="Z358" s="1"/>
    </row>
    <row r="359" spans="1:26" ht="13" customHeight="1" x14ac:dyDescent="0.15">
      <c r="A359" t="s">
        <v>683</v>
      </c>
      <c r="I359" s="668" t="s">
        <v>684</v>
      </c>
      <c r="J359" s="669"/>
      <c r="K359" s="669"/>
      <c r="L359" s="669"/>
      <c r="M359" s="669"/>
      <c r="N359" s="669"/>
      <c r="O359" s="669"/>
      <c r="P359" s="669"/>
      <c r="Q359" s="455">
        <f>'R-Solid Waste'!Q36</f>
        <v>1</v>
      </c>
      <c r="R359" s="455">
        <f>'R-Solid Waste'!R36</f>
        <v>0</v>
      </c>
      <c r="S359" s="515">
        <f>'R-Solid Waste'!S36</f>
        <v>0</v>
      </c>
      <c r="T359" s="456">
        <f>'R-Solid Waste'!T36</f>
        <v>0</v>
      </c>
      <c r="U359" s="456"/>
      <c r="V359" s="456"/>
      <c r="W359" s="459">
        <f>'R-Solid Waste'!V36</f>
        <v>0</v>
      </c>
      <c r="X359" s="459">
        <f>'R-Solid Waste'!W36</f>
        <v>0</v>
      </c>
      <c r="Y359" s="1">
        <f>LOOKUP(A359,'R-Solid Waste'!$A$10:$A$52,'R-Solid Waste'!$Y$10:$Y$52)</f>
        <v>19</v>
      </c>
      <c r="Z359" s="1"/>
    </row>
    <row r="360" spans="1:26" ht="13" customHeight="1" x14ac:dyDescent="0.15">
      <c r="A360" t="s">
        <v>685</v>
      </c>
      <c r="I360" s="668" t="s">
        <v>686</v>
      </c>
      <c r="J360" s="669"/>
      <c r="K360" s="669"/>
      <c r="L360" s="669"/>
      <c r="M360" s="669"/>
      <c r="N360" s="669"/>
      <c r="O360" s="669"/>
      <c r="P360" s="669"/>
      <c r="Q360" s="455">
        <f>'R-Solid Waste'!Q37</f>
        <v>1</v>
      </c>
      <c r="R360" s="455">
        <f>'R-Solid Waste'!R37</f>
        <v>0</v>
      </c>
      <c r="S360" s="515">
        <f>'R-Solid Waste'!S37</f>
        <v>0</v>
      </c>
      <c r="T360" s="456">
        <f>'R-Solid Waste'!T37</f>
        <v>0</v>
      </c>
      <c r="U360" s="456"/>
      <c r="V360" s="456"/>
      <c r="W360" s="459">
        <f>'R-Solid Waste'!V37</f>
        <v>0</v>
      </c>
      <c r="X360" s="459">
        <f>'R-Solid Waste'!W37</f>
        <v>0</v>
      </c>
      <c r="Y360" s="1">
        <f>LOOKUP(A360,'R-Solid Waste'!$A$10:$A$52,'R-Solid Waste'!$Y$10:$Y$52)</f>
        <v>19</v>
      </c>
      <c r="Z360" s="1"/>
    </row>
    <row r="361" spans="1:26" ht="13" customHeight="1" x14ac:dyDescent="0.15">
      <c r="A361" t="s">
        <v>687</v>
      </c>
      <c r="I361" s="669" t="s">
        <v>688</v>
      </c>
      <c r="J361" s="669"/>
      <c r="K361" s="669"/>
      <c r="L361" s="669"/>
      <c r="M361" s="669"/>
      <c r="N361" s="669"/>
      <c r="O361" s="669"/>
      <c r="P361" s="669"/>
      <c r="Q361" s="455">
        <f>'R-Solid Waste'!Q38</f>
        <v>1</v>
      </c>
      <c r="R361" s="455">
        <f>'R-Solid Waste'!R38</f>
        <v>0</v>
      </c>
      <c r="S361" s="515" t="e">
        <f>'R-Solid Waste'!#REF!</f>
        <v>#REF!</v>
      </c>
      <c r="T361" s="456">
        <f>'R-Solid Waste'!T38</f>
        <v>0</v>
      </c>
      <c r="U361" s="456"/>
      <c r="V361" s="456"/>
      <c r="W361" s="459">
        <f>'R-Solid Waste'!V38</f>
        <v>0</v>
      </c>
      <c r="X361" s="459">
        <f>'R-Solid Waste'!W38</f>
        <v>0</v>
      </c>
      <c r="Y361" s="1">
        <f>LOOKUP(A361,'R-Solid Waste'!$A$10:$A$52,'R-Solid Waste'!$Y$10:$Y$52)</f>
        <v>19</v>
      </c>
      <c r="Z361" s="1"/>
    </row>
    <row r="362" spans="1:26" ht="13" customHeight="1" x14ac:dyDescent="0.15">
      <c r="A362" s="17" t="s">
        <v>689</v>
      </c>
      <c r="I362" s="668" t="s">
        <v>690</v>
      </c>
      <c r="J362" s="669"/>
      <c r="K362" s="669"/>
      <c r="L362" s="669"/>
      <c r="M362" s="669"/>
      <c r="N362" s="669"/>
      <c r="O362" s="669"/>
      <c r="P362" s="669"/>
      <c r="Q362" s="455">
        <f>'R-Solid Waste'!Q39</f>
        <v>1</v>
      </c>
      <c r="R362" s="455">
        <f>'R-Solid Waste'!R38</f>
        <v>0</v>
      </c>
      <c r="S362" s="515">
        <f>'R-Solid Waste'!S38</f>
        <v>0</v>
      </c>
      <c r="T362" s="456">
        <f>'R-Solid Waste'!T39</f>
        <v>0</v>
      </c>
      <c r="U362" s="456"/>
      <c r="V362" s="456"/>
      <c r="W362" s="459">
        <f>'R-Solid Waste'!V39</f>
        <v>0</v>
      </c>
      <c r="X362" s="459">
        <f>'R-Solid Waste'!W39</f>
        <v>0</v>
      </c>
      <c r="Y362" s="1">
        <f>LOOKUP(A362,'R-Solid Waste'!$A$10:$A$52,'R-Solid Waste'!$Y$10:$Y$52)</f>
        <v>19</v>
      </c>
      <c r="Z362" s="1"/>
    </row>
    <row r="363" spans="1:26" ht="13" customHeight="1" x14ac:dyDescent="0.15">
      <c r="A363" s="17" t="s">
        <v>691</v>
      </c>
      <c r="I363" s="668" t="s">
        <v>692</v>
      </c>
      <c r="J363" s="669"/>
      <c r="K363" s="669"/>
      <c r="L363" s="669"/>
      <c r="M363" s="669"/>
      <c r="N363" s="669"/>
      <c r="O363" s="669"/>
      <c r="P363" s="669"/>
      <c r="Q363" s="455">
        <f>'R-Solid Waste'!Q40</f>
        <v>2</v>
      </c>
      <c r="R363" s="455">
        <f>'R-Solid Waste'!R40</f>
        <v>0</v>
      </c>
      <c r="S363" s="515">
        <f>'R-Solid Waste'!S40</f>
        <v>0</v>
      </c>
      <c r="T363" s="456">
        <f>'R-Solid Waste'!T40</f>
        <v>0</v>
      </c>
      <c r="U363" s="456"/>
      <c r="V363" s="456"/>
      <c r="W363" s="459">
        <f>'R-Solid Waste'!V40</f>
        <v>0</v>
      </c>
      <c r="X363" s="459">
        <f>'R-Solid Waste'!W40</f>
        <v>0</v>
      </c>
      <c r="Y363" s="1">
        <f>LOOKUP(A363,'R-Solid Waste'!$A$10:$A$52,'R-Solid Waste'!$Y$10:$Y$52)</f>
        <v>19</v>
      </c>
      <c r="Z363" s="1"/>
    </row>
    <row r="364" spans="1:26" ht="13" hidden="1" customHeight="1" x14ac:dyDescent="0.15">
      <c r="A364" s="17"/>
      <c r="I364" s="452"/>
      <c r="J364" s="453"/>
      <c r="K364" s="453"/>
      <c r="L364" s="453"/>
      <c r="M364" s="453"/>
      <c r="N364" s="453"/>
      <c r="O364" s="453"/>
      <c r="P364" s="453"/>
      <c r="Q364" s="519">
        <v>0</v>
      </c>
      <c r="R364" s="519">
        <v>0</v>
      </c>
      <c r="S364" s="465"/>
      <c r="T364" s="465">
        <v>0</v>
      </c>
      <c r="U364" s="465"/>
      <c r="V364" s="465"/>
      <c r="W364" s="459">
        <f>'R-Solid Waste'!V41</f>
        <v>0</v>
      </c>
      <c r="X364" s="459">
        <f>'R-Solid Waste'!W41</f>
        <v>0</v>
      </c>
      <c r="Y364" s="1"/>
      <c r="Z364" s="1"/>
    </row>
    <row r="365" spans="1:26" ht="14" customHeight="1" x14ac:dyDescent="0.15">
      <c r="A365" t="s">
        <v>693</v>
      </c>
      <c r="I365" s="668" t="s">
        <v>694</v>
      </c>
      <c r="J365" s="669"/>
      <c r="K365" s="669"/>
      <c r="L365" s="669"/>
      <c r="M365" s="669"/>
      <c r="N365" s="669"/>
      <c r="O365" s="669"/>
      <c r="P365" s="669"/>
      <c r="Q365" s="455">
        <f>'R-Solid Waste'!Q42</f>
        <v>1</v>
      </c>
      <c r="R365" s="455">
        <f>'R-Solid Waste'!R42</f>
        <v>0</v>
      </c>
      <c r="S365" s="515">
        <f>'R-Solid Waste'!S42</f>
        <v>0</v>
      </c>
      <c r="T365" s="456">
        <f>'R-Solid Waste'!T42</f>
        <v>0</v>
      </c>
      <c r="U365" s="456"/>
      <c r="V365" s="456"/>
      <c r="W365" s="459">
        <f>'R-Solid Waste'!V42</f>
        <v>0</v>
      </c>
      <c r="X365" s="459">
        <f>'R-Solid Waste'!W42</f>
        <v>0</v>
      </c>
      <c r="Y365" s="1">
        <f>LOOKUP(A365,'R-Solid Waste'!$A$10:$A$52,'R-Solid Waste'!$Y$10:$Y$52)</f>
        <v>19</v>
      </c>
      <c r="Z365" s="1"/>
    </row>
    <row r="366" spans="1:26" ht="13" customHeight="1" x14ac:dyDescent="0.15">
      <c r="A366" s="17" t="s">
        <v>695</v>
      </c>
      <c r="I366" s="668" t="s">
        <v>696</v>
      </c>
      <c r="J366" s="669"/>
      <c r="K366" s="669"/>
      <c r="L366" s="669"/>
      <c r="M366" s="669"/>
      <c r="N366" s="669"/>
      <c r="O366" s="669"/>
      <c r="P366" s="669"/>
      <c r="Q366" s="455">
        <f>'R-Solid Waste'!Q43</f>
        <v>1</v>
      </c>
      <c r="R366" s="455">
        <f>'R-Solid Waste'!R43</f>
        <v>0</v>
      </c>
      <c r="S366" s="515">
        <f>'R-Solid Waste'!S43</f>
        <v>0</v>
      </c>
      <c r="T366" s="456">
        <f>'R-Solid Waste'!T43</f>
        <v>0</v>
      </c>
      <c r="U366" s="456"/>
      <c r="V366" s="456"/>
      <c r="W366" s="459">
        <f>'R-Solid Waste'!W42</f>
        <v>0</v>
      </c>
      <c r="X366" s="459">
        <f>'R-Solid Waste'!W43</f>
        <v>0</v>
      </c>
      <c r="Y366" s="1">
        <f>LOOKUP(A366,'R-Solid Waste'!$A$10:$A$52,'R-Solid Waste'!$Y$10:$Y$52)</f>
        <v>19</v>
      </c>
      <c r="Z366" s="1"/>
    </row>
    <row r="367" spans="1:26" ht="13" customHeight="1" x14ac:dyDescent="0.15">
      <c r="A367" s="17" t="s">
        <v>697</v>
      </c>
      <c r="I367" s="669" t="s">
        <v>698</v>
      </c>
      <c r="J367" s="669"/>
      <c r="K367" s="669"/>
      <c r="L367" s="669"/>
      <c r="M367" s="669"/>
      <c r="N367" s="669"/>
      <c r="O367" s="669"/>
      <c r="P367" s="670"/>
      <c r="Q367" s="455">
        <f>'R-Solid Waste'!Q44</f>
        <v>2</v>
      </c>
      <c r="R367" s="455">
        <f>'R-Solid Waste'!R44</f>
        <v>0</v>
      </c>
      <c r="S367" s="515">
        <f>'R-Solid Waste'!S44</f>
        <v>0</v>
      </c>
      <c r="T367" s="456">
        <f>'R-Solid Waste'!T44</f>
        <v>0</v>
      </c>
      <c r="U367" s="456"/>
      <c r="V367" s="456"/>
      <c r="W367" s="459">
        <f>'R-Solid Waste'!V37</f>
        <v>0</v>
      </c>
      <c r="X367" s="459">
        <f>'R-Solid Waste'!W44</f>
        <v>0</v>
      </c>
      <c r="Y367" s="1">
        <f>LOOKUP(A367,'R-Solid Waste'!$A$10:$A$52,'R-Solid Waste'!$Y$10:$Y$52)</f>
        <v>19</v>
      </c>
      <c r="Z367" s="1"/>
    </row>
    <row r="368" spans="1:26" ht="39" customHeight="1" x14ac:dyDescent="0.15">
      <c r="A368" s="17" t="s">
        <v>699</v>
      </c>
      <c r="I368" s="669" t="s">
        <v>700</v>
      </c>
      <c r="J368" s="669"/>
      <c r="K368" s="669"/>
      <c r="L368" s="669"/>
      <c r="M368" s="669"/>
      <c r="N368" s="669"/>
      <c r="O368" s="669"/>
      <c r="P368" s="670"/>
      <c r="Q368" s="455">
        <f>'R-Solid Waste'!Q45</f>
        <v>1</v>
      </c>
      <c r="R368" s="455">
        <f>'R-Solid Waste'!R45</f>
        <v>0</v>
      </c>
      <c r="S368" s="515">
        <f>'R-Solid Waste'!S45</f>
        <v>0</v>
      </c>
      <c r="T368" s="456">
        <f>'R-Solid Waste'!T45</f>
        <v>0</v>
      </c>
      <c r="U368" s="456"/>
      <c r="V368" s="456"/>
      <c r="W368" s="459">
        <f>'R-Solid Waste'!V38</f>
        <v>0</v>
      </c>
      <c r="X368" s="459">
        <f>'R-Solid Waste'!W45</f>
        <v>0</v>
      </c>
      <c r="Y368" s="1">
        <f>LOOKUP(A368,'R-Solid Waste'!$A$10:$A$52,'R-Solid Waste'!$Y$10:$Y$52)</f>
        <v>19</v>
      </c>
      <c r="Z368" s="1"/>
    </row>
    <row r="369" spans="1:26" ht="14" hidden="1" customHeight="1" x14ac:dyDescent="0.15">
      <c r="A369" s="17"/>
      <c r="I369" s="453"/>
      <c r="J369" s="453"/>
      <c r="K369" s="453"/>
      <c r="L369" s="453"/>
      <c r="M369" s="453"/>
      <c r="N369" s="453"/>
      <c r="O369" s="453"/>
      <c r="P369" s="453"/>
      <c r="Q369" s="519">
        <v>0</v>
      </c>
      <c r="R369" s="519">
        <v>0</v>
      </c>
      <c r="S369" s="465"/>
      <c r="T369" s="465">
        <v>0</v>
      </c>
      <c r="U369" s="465"/>
      <c r="V369" s="465"/>
      <c r="W369" s="459">
        <f>'R-Solid Waste'!V46</f>
        <v>0</v>
      </c>
      <c r="X369" s="459">
        <f>'R-Solid Waste'!W46</f>
        <v>0</v>
      </c>
      <c r="Y369" s="1"/>
      <c r="Z369" s="1"/>
    </row>
    <row r="370" spans="1:26" ht="13" customHeight="1" x14ac:dyDescent="0.15">
      <c r="A370" s="17" t="s">
        <v>701</v>
      </c>
      <c r="I370" s="668" t="s">
        <v>702</v>
      </c>
      <c r="J370" s="669"/>
      <c r="K370" s="669"/>
      <c r="L370" s="669"/>
      <c r="M370" s="669"/>
      <c r="N370" s="669"/>
      <c r="O370" s="669"/>
      <c r="P370" s="669"/>
      <c r="Q370" s="455">
        <f>'R-Solid Waste'!Q47</f>
        <v>1</v>
      </c>
      <c r="R370" s="455">
        <f>'R-Solid Waste'!R47</f>
        <v>0</v>
      </c>
      <c r="S370" s="515">
        <f>'R-Solid Waste'!S47</f>
        <v>0</v>
      </c>
      <c r="T370" s="456">
        <f>'R-Solid Waste'!T47</f>
        <v>0</v>
      </c>
      <c r="U370" s="456"/>
      <c r="V370" s="456"/>
      <c r="W370" s="459">
        <f>'R-Solid Waste'!V47</f>
        <v>0</v>
      </c>
      <c r="X370" s="459">
        <f>'R-Solid Waste'!W47</f>
        <v>0</v>
      </c>
      <c r="Y370" s="1">
        <f>LOOKUP(A370,'R-Solid Waste'!$A$10:$A$52,'R-Solid Waste'!$Y$10:$Y$52)</f>
        <v>19</v>
      </c>
      <c r="Z370" s="1"/>
    </row>
    <row r="371" spans="1:26" ht="13" hidden="1" customHeight="1" x14ac:dyDescent="0.15">
      <c r="A371" s="17"/>
      <c r="I371" s="452"/>
      <c r="J371" s="453"/>
      <c r="K371" s="453"/>
      <c r="L371" s="453"/>
      <c r="M371" s="453"/>
      <c r="N371" s="453"/>
      <c r="O371" s="453"/>
      <c r="P371" s="453"/>
      <c r="Q371" s="519">
        <v>0</v>
      </c>
      <c r="R371" s="519">
        <v>0</v>
      </c>
      <c r="S371" s="465"/>
      <c r="T371" s="465">
        <v>0</v>
      </c>
      <c r="U371" s="465"/>
      <c r="V371" s="465"/>
      <c r="W371" s="459">
        <f>'A-Administration'!V406</f>
        <v>0</v>
      </c>
      <c r="X371" s="459"/>
      <c r="Y371" s="1"/>
      <c r="Z371" s="1"/>
    </row>
    <row r="372" spans="1:26" ht="13" customHeight="1" x14ac:dyDescent="0.15">
      <c r="A372" s="1" t="s">
        <v>703</v>
      </c>
      <c r="I372" s="668" t="s">
        <v>704</v>
      </c>
      <c r="J372" s="650"/>
      <c r="K372" s="650"/>
      <c r="L372" s="650"/>
      <c r="M372" s="650"/>
      <c r="N372" s="650"/>
      <c r="O372" s="650"/>
      <c r="P372" s="650"/>
      <c r="Q372" s="455">
        <f>'S-Water&amp;Wastewater'!Q10</f>
        <v>2</v>
      </c>
      <c r="R372" s="455">
        <f>'S-Water&amp;Wastewater'!R10</f>
        <v>0</v>
      </c>
      <c r="S372" s="516">
        <f>'S-Water&amp;Wastewater'!S10</f>
        <v>0</v>
      </c>
      <c r="T372" s="466">
        <f>'S-Water&amp;Wastewater'!T10</f>
        <v>0</v>
      </c>
      <c r="U372" s="466"/>
      <c r="V372" s="466"/>
      <c r="W372" s="459">
        <f>'S-Water&amp;Wastewater'!V10</f>
        <v>0</v>
      </c>
      <c r="X372" s="459">
        <f>'S-Water&amp;Wastewater'!W10</f>
        <v>0</v>
      </c>
      <c r="Y372" s="1">
        <f>LOOKUP(A372,'S-Water&amp;Wastewater'!$A$10:$A$36,'S-Water&amp;Wastewater'!$Y$10:$Y$36)</f>
        <v>20</v>
      </c>
      <c r="Z372" s="1"/>
    </row>
    <row r="373" spans="1:26" ht="13" customHeight="1" x14ac:dyDescent="0.15">
      <c r="A373" s="1" t="s">
        <v>705</v>
      </c>
      <c r="I373" s="668" t="s">
        <v>706</v>
      </c>
      <c r="J373" s="650"/>
      <c r="K373" s="650"/>
      <c r="L373" s="650"/>
      <c r="M373" s="650"/>
      <c r="N373" s="650"/>
      <c r="O373" s="650"/>
      <c r="P373" s="650"/>
      <c r="Q373" s="455">
        <f>'S-Water&amp;Wastewater'!Q11</f>
        <v>5</v>
      </c>
      <c r="R373" s="455">
        <f>'S-Water&amp;Wastewater'!R11</f>
        <v>0</v>
      </c>
      <c r="S373" s="516">
        <f>'S-Water&amp;Wastewater'!S11</f>
        <v>0</v>
      </c>
      <c r="T373" s="466">
        <f>'S-Water&amp;Wastewater'!T11</f>
        <v>0</v>
      </c>
      <c r="U373" s="466"/>
      <c r="V373" s="466"/>
      <c r="W373" s="459">
        <f>'S-Water&amp;Wastewater'!V11</f>
        <v>0</v>
      </c>
      <c r="X373" s="459">
        <f>'S-Water&amp;Wastewater'!W11</f>
        <v>0</v>
      </c>
      <c r="Y373" s="1">
        <f>LOOKUP(A373,'S-Water&amp;Wastewater'!$A$10:$A$36,'S-Water&amp;Wastewater'!$Y$10:$Y$36)</f>
        <v>20</v>
      </c>
      <c r="Z373" s="1"/>
    </row>
    <row r="374" spans="1:26" ht="13" customHeight="1" x14ac:dyDescent="0.15">
      <c r="A374" s="1" t="s">
        <v>707</v>
      </c>
      <c r="I374" s="669" t="s">
        <v>708</v>
      </c>
      <c r="J374" s="669"/>
      <c r="K374" s="669"/>
      <c r="L374" s="669"/>
      <c r="M374" s="669"/>
      <c r="N374" s="669"/>
      <c r="O374" s="669"/>
      <c r="P374" s="670"/>
      <c r="Q374" s="455">
        <f>'S-Water&amp;Wastewater'!Q12</f>
        <v>2</v>
      </c>
      <c r="R374" s="455">
        <f>'S-Water&amp;Wastewater'!R12</f>
        <v>0</v>
      </c>
      <c r="S374" s="516">
        <f>'S-Water&amp;Wastewater'!S12</f>
        <v>0</v>
      </c>
      <c r="T374" s="466">
        <f>'S-Water&amp;Wastewater'!T12</f>
        <v>0</v>
      </c>
      <c r="U374" s="466"/>
      <c r="V374" s="466"/>
      <c r="W374" s="459">
        <f>'S-Water&amp;Wastewater'!V12</f>
        <v>0</v>
      </c>
      <c r="X374" s="459">
        <f>'S-Water&amp;Wastewater'!W12</f>
        <v>0</v>
      </c>
      <c r="Y374" s="1">
        <f>LOOKUP(A374,'S-Water&amp;Wastewater'!$A$10:$A$36,'S-Water&amp;Wastewater'!$Y$10:$Y$36)</f>
        <v>20</v>
      </c>
      <c r="Z374" s="1"/>
    </row>
    <row r="375" spans="1:26" ht="13" hidden="1" customHeight="1" x14ac:dyDescent="0.15">
      <c r="A375" s="1"/>
      <c r="I375" s="453"/>
      <c r="J375" s="453"/>
      <c r="K375" s="453"/>
      <c r="L375" s="453"/>
      <c r="M375" s="453"/>
      <c r="N375" s="453"/>
      <c r="O375" s="453"/>
      <c r="P375" s="453"/>
      <c r="Q375" s="455">
        <f>'S-Water&amp;Wastewater'!Q13</f>
        <v>0</v>
      </c>
      <c r="R375" s="455">
        <f>'S-Water&amp;Wastewater'!R13</f>
        <v>0</v>
      </c>
      <c r="S375" s="516">
        <f>'S-Water&amp;Wastewater'!S13</f>
        <v>0</v>
      </c>
      <c r="T375" s="466">
        <f>'S-Water&amp;Wastewater'!T13</f>
        <v>0</v>
      </c>
      <c r="U375" s="466"/>
      <c r="V375" s="466"/>
      <c r="W375" s="459">
        <f>'S-Water&amp;Wastewater'!V13</f>
        <v>0</v>
      </c>
      <c r="X375" s="459">
        <f>'S-Water&amp;Wastewater'!W13</f>
        <v>0</v>
      </c>
      <c r="Y375" s="1"/>
      <c r="Z375" s="1"/>
    </row>
    <row r="376" spans="1:26" ht="13" customHeight="1" x14ac:dyDescent="0.15">
      <c r="A376" s="1" t="s">
        <v>709</v>
      </c>
      <c r="I376" s="668" t="s">
        <v>710</v>
      </c>
      <c r="J376" s="669"/>
      <c r="K376" s="669"/>
      <c r="L376" s="669"/>
      <c r="M376" s="669"/>
      <c r="N376" s="669"/>
      <c r="O376" s="669"/>
      <c r="P376" s="669"/>
      <c r="Q376" s="455">
        <f>'S-Water&amp;Wastewater'!Q14</f>
        <v>1</v>
      </c>
      <c r="R376" s="455">
        <f>'S-Water&amp;Wastewater'!R14</f>
        <v>0</v>
      </c>
      <c r="S376" s="516">
        <f>'S-Water&amp;Wastewater'!S14</f>
        <v>0</v>
      </c>
      <c r="T376" s="466">
        <f>'S-Water&amp;Wastewater'!T14</f>
        <v>0</v>
      </c>
      <c r="U376" s="466"/>
      <c r="V376" s="466"/>
      <c r="W376" s="459">
        <f>'S-Water&amp;Wastewater'!V14</f>
        <v>0</v>
      </c>
      <c r="X376" s="459">
        <f>'S-Water&amp;Wastewater'!W14</f>
        <v>0</v>
      </c>
      <c r="Y376" s="1">
        <f>LOOKUP(A376,'S-Water&amp;Wastewater'!$A$10:$A$36,'S-Water&amp;Wastewater'!$Y$10:$Y$36)</f>
        <v>20</v>
      </c>
      <c r="Z376" s="1"/>
    </row>
    <row r="377" spans="1:26" ht="13" customHeight="1" x14ac:dyDescent="0.15">
      <c r="A377" s="1" t="s">
        <v>711</v>
      </c>
      <c r="I377" s="668" t="s">
        <v>712</v>
      </c>
      <c r="J377" s="669"/>
      <c r="K377" s="669"/>
      <c r="L377" s="669"/>
      <c r="M377" s="669"/>
      <c r="N377" s="669"/>
      <c r="O377" s="669"/>
      <c r="P377" s="669"/>
      <c r="Q377" s="455">
        <f>'S-Water&amp;Wastewater'!Q15</f>
        <v>2</v>
      </c>
      <c r="R377" s="455">
        <f>'S-Water&amp;Wastewater'!R15</f>
        <v>0</v>
      </c>
      <c r="S377" s="516">
        <f>'S-Water&amp;Wastewater'!S15</f>
        <v>0</v>
      </c>
      <c r="T377" s="466">
        <f>'S-Water&amp;Wastewater'!T15</f>
        <v>0</v>
      </c>
      <c r="U377" s="466"/>
      <c r="V377" s="466"/>
      <c r="W377" s="459">
        <f>'S-Water&amp;Wastewater'!V15</f>
        <v>0</v>
      </c>
      <c r="X377" s="459">
        <f>'S-Water&amp;Wastewater'!W15</f>
        <v>0</v>
      </c>
      <c r="Y377" s="1">
        <f>LOOKUP(A377,'S-Water&amp;Wastewater'!$A$10:$A$36,'S-Water&amp;Wastewater'!$Y$10:$Y$36)</f>
        <v>20</v>
      </c>
      <c r="Z377" s="1"/>
    </row>
    <row r="378" spans="1:26" ht="13" hidden="1" customHeight="1" x14ac:dyDescent="0.15">
      <c r="A378" s="1"/>
      <c r="I378" s="452"/>
      <c r="J378" s="453"/>
      <c r="K378" s="453"/>
      <c r="L378" s="453"/>
      <c r="M378" s="453"/>
      <c r="N378" s="453"/>
      <c r="O378" s="453"/>
      <c r="P378" s="453"/>
      <c r="Q378" s="455">
        <f>'S-Water&amp;Wastewater'!Q16</f>
        <v>0</v>
      </c>
      <c r="R378" s="455">
        <f>'S-Water&amp;Wastewater'!R16</f>
        <v>0</v>
      </c>
      <c r="S378" s="516">
        <f>'S-Water&amp;Wastewater'!S16</f>
        <v>0</v>
      </c>
      <c r="T378" s="466">
        <f>'S-Water&amp;Wastewater'!T16</f>
        <v>0</v>
      </c>
      <c r="U378" s="466"/>
      <c r="V378" s="466"/>
      <c r="W378" s="459">
        <f>'S-Water&amp;Wastewater'!V16</f>
        <v>0</v>
      </c>
      <c r="X378" s="459">
        <f>'S-Water&amp;Wastewater'!W16</f>
        <v>0</v>
      </c>
      <c r="Y378" s="1"/>
      <c r="Z378" s="1"/>
    </row>
    <row r="379" spans="1:26" ht="13" customHeight="1" x14ac:dyDescent="0.15">
      <c r="A379" s="1" t="s">
        <v>713</v>
      </c>
      <c r="I379" s="668" t="s">
        <v>714</v>
      </c>
      <c r="J379" s="669"/>
      <c r="K379" s="669"/>
      <c r="L379" s="669"/>
      <c r="M379" s="669"/>
      <c r="N379" s="669"/>
      <c r="O379" s="669"/>
      <c r="P379" s="669"/>
      <c r="Q379" s="455">
        <f>'S-Water&amp;Wastewater'!Q17</f>
        <v>1</v>
      </c>
      <c r="R379" s="455">
        <f>'S-Water&amp;Wastewater'!R17</f>
        <v>1</v>
      </c>
      <c r="S379" s="516">
        <f>'S-Water&amp;Wastewater'!S17</f>
        <v>0</v>
      </c>
      <c r="T379" s="466">
        <f>'S-Water&amp;Wastewater'!T17</f>
        <v>0</v>
      </c>
      <c r="U379" s="466"/>
      <c r="V379" s="466"/>
      <c r="W379" s="459">
        <f>'S-Water&amp;Wastewater'!V17</f>
        <v>0</v>
      </c>
      <c r="X379" s="459">
        <f>'S-Water&amp;Wastewater'!W17</f>
        <v>0</v>
      </c>
      <c r="Y379" s="1">
        <f>LOOKUP(A379,'S-Water&amp;Wastewater'!$A$10:$A$36,'S-Water&amp;Wastewater'!$Y$10:$Y$36)</f>
        <v>20</v>
      </c>
      <c r="Z379" s="1"/>
    </row>
    <row r="380" spans="1:26" ht="13" hidden="1" customHeight="1" x14ac:dyDescent="0.15">
      <c r="A380" s="1"/>
      <c r="I380" s="452"/>
      <c r="J380" s="453"/>
      <c r="K380" s="453"/>
      <c r="L380" s="453"/>
      <c r="M380" s="453"/>
      <c r="N380" s="453"/>
      <c r="O380" s="453"/>
      <c r="P380" s="453"/>
      <c r="Q380" s="455">
        <f>'S-Water&amp;Wastewater'!Q18</f>
        <v>0</v>
      </c>
      <c r="R380" s="455">
        <f>'S-Water&amp;Wastewater'!R18</f>
        <v>0</v>
      </c>
      <c r="S380" s="516">
        <f>'S-Water&amp;Wastewater'!S18</f>
        <v>0</v>
      </c>
      <c r="T380" s="466">
        <f>'S-Water&amp;Wastewater'!T18</f>
        <v>0</v>
      </c>
      <c r="U380" s="466"/>
      <c r="V380" s="466"/>
      <c r="W380" s="459">
        <f>'S-Water&amp;Wastewater'!V18</f>
        <v>0</v>
      </c>
      <c r="X380" s="459">
        <f>'S-Water&amp;Wastewater'!W18</f>
        <v>0</v>
      </c>
      <c r="Y380" s="1"/>
      <c r="Z380" s="1"/>
    </row>
    <row r="381" spans="1:26" ht="13" customHeight="1" x14ac:dyDescent="0.15">
      <c r="A381" s="1" t="s">
        <v>715</v>
      </c>
      <c r="I381" s="668" t="s">
        <v>716</v>
      </c>
      <c r="J381" s="669"/>
      <c r="K381" s="669"/>
      <c r="L381" s="669"/>
      <c r="M381" s="669"/>
      <c r="N381" s="669"/>
      <c r="O381" s="669"/>
      <c r="P381" s="669"/>
      <c r="Q381" s="455">
        <f>'S-Water&amp;Wastewater'!Q19</f>
        <v>1</v>
      </c>
      <c r="R381" s="455">
        <f>'S-Water&amp;Wastewater'!R19</f>
        <v>0</v>
      </c>
      <c r="S381" s="516">
        <f>'S-Water&amp;Wastewater'!S19</f>
        <v>0</v>
      </c>
      <c r="T381" s="466">
        <f>'S-Water&amp;Wastewater'!T19</f>
        <v>0</v>
      </c>
      <c r="U381" s="466"/>
      <c r="V381" s="466"/>
      <c r="W381" s="459">
        <f>'S-Water&amp;Wastewater'!V19</f>
        <v>0</v>
      </c>
      <c r="X381" s="459">
        <f>'S-Water&amp;Wastewater'!W19</f>
        <v>0</v>
      </c>
      <c r="Y381" s="1">
        <f>LOOKUP(A381,'S-Water&amp;Wastewater'!$A$10:$A$36,'S-Water&amp;Wastewater'!$Y$10:$Y$36)</f>
        <v>20</v>
      </c>
      <c r="Z381" s="1"/>
    </row>
    <row r="382" spans="1:26" ht="13" customHeight="1" x14ac:dyDescent="0.15">
      <c r="A382" s="1" t="s">
        <v>717</v>
      </c>
      <c r="I382" s="668" t="s">
        <v>718</v>
      </c>
      <c r="J382" s="669"/>
      <c r="K382" s="669"/>
      <c r="L382" s="669"/>
      <c r="M382" s="669"/>
      <c r="N382" s="669"/>
      <c r="O382" s="669"/>
      <c r="P382" s="669"/>
      <c r="Q382" s="455">
        <f>'S-Water&amp;Wastewater'!Q20</f>
        <v>1</v>
      </c>
      <c r="R382" s="455">
        <f>'S-Water&amp;Wastewater'!R20</f>
        <v>0</v>
      </c>
      <c r="S382" s="516">
        <f>'S-Water&amp;Wastewater'!S20</f>
        <v>0</v>
      </c>
      <c r="T382" s="466">
        <f>'S-Water&amp;Wastewater'!T20</f>
        <v>0</v>
      </c>
      <c r="U382" s="466"/>
      <c r="V382" s="466"/>
      <c r="W382" s="459">
        <f>'S-Water&amp;Wastewater'!V20</f>
        <v>0</v>
      </c>
      <c r="X382" s="459">
        <f>'S-Water&amp;Wastewater'!W20</f>
        <v>0</v>
      </c>
      <c r="Y382" s="1">
        <f>LOOKUP(A382,'S-Water&amp;Wastewater'!$A$10:$A$36,'S-Water&amp;Wastewater'!$Y$10:$Y$36)</f>
        <v>20</v>
      </c>
      <c r="Z382" s="1"/>
    </row>
    <row r="383" spans="1:26" ht="13" customHeight="1" x14ac:dyDescent="0.15">
      <c r="A383" s="1" t="s">
        <v>719</v>
      </c>
      <c r="I383" s="668" t="s">
        <v>720</v>
      </c>
      <c r="J383" s="669"/>
      <c r="K383" s="669"/>
      <c r="L383" s="669"/>
      <c r="M383" s="669"/>
      <c r="N383" s="669"/>
      <c r="O383" s="669"/>
      <c r="P383" s="669"/>
      <c r="Q383" s="455">
        <f>'S-Water&amp;Wastewater'!Q21</f>
        <v>1</v>
      </c>
      <c r="R383" s="455">
        <f>'S-Water&amp;Wastewater'!R21</f>
        <v>0</v>
      </c>
      <c r="S383" s="516">
        <f>'S-Water&amp;Wastewater'!S21</f>
        <v>0</v>
      </c>
      <c r="T383" s="466">
        <f>'S-Water&amp;Wastewater'!T21</f>
        <v>0</v>
      </c>
      <c r="U383" s="466"/>
      <c r="V383" s="466"/>
      <c r="W383" s="459">
        <f>'S-Water&amp;Wastewater'!V21</f>
        <v>0</v>
      </c>
      <c r="X383" s="459">
        <f>'S-Water&amp;Wastewater'!W21</f>
        <v>0</v>
      </c>
      <c r="Y383" s="1">
        <f>LOOKUP(A383,'S-Water&amp;Wastewater'!$A$10:$A$36,'S-Water&amp;Wastewater'!$Y$10:$Y$36)</f>
        <v>20</v>
      </c>
      <c r="Z383" s="1"/>
    </row>
    <row r="384" spans="1:26" ht="13" customHeight="1" x14ac:dyDescent="0.15">
      <c r="A384" s="1" t="s">
        <v>721</v>
      </c>
      <c r="I384" s="668" t="s">
        <v>722</v>
      </c>
      <c r="J384" s="669"/>
      <c r="K384" s="669"/>
      <c r="L384" s="669"/>
      <c r="M384" s="669"/>
      <c r="N384" s="669"/>
      <c r="O384" s="669"/>
      <c r="P384" s="669"/>
      <c r="Q384" s="455">
        <f>'S-Water&amp;Wastewater'!Q22</f>
        <v>1</v>
      </c>
      <c r="R384" s="455">
        <f>'S-Water&amp;Wastewater'!R22</f>
        <v>0</v>
      </c>
      <c r="S384" s="516">
        <f>'S-Water&amp;Wastewater'!S22</f>
        <v>0</v>
      </c>
      <c r="T384" s="466">
        <f>'S-Water&amp;Wastewater'!T22</f>
        <v>0</v>
      </c>
      <c r="U384" s="466"/>
      <c r="V384" s="466"/>
      <c r="W384" s="459">
        <f>'S-Water&amp;Wastewater'!V22</f>
        <v>0</v>
      </c>
      <c r="X384" s="459">
        <f>'S-Water&amp;Wastewater'!W22</f>
        <v>0</v>
      </c>
      <c r="Y384" s="1">
        <f>LOOKUP(A384,'S-Water&amp;Wastewater'!$A$10:$A$36,'S-Water&amp;Wastewater'!$Y$10:$Y$36)</f>
        <v>20</v>
      </c>
      <c r="Z384" s="1"/>
    </row>
    <row r="385" spans="1:26" ht="13" customHeight="1" x14ac:dyDescent="0.15">
      <c r="A385" s="8" t="s">
        <v>723</v>
      </c>
      <c r="I385" s="669" t="s">
        <v>724</v>
      </c>
      <c r="J385" s="669"/>
      <c r="K385" s="669"/>
      <c r="L385" s="669"/>
      <c r="M385" s="669"/>
      <c r="N385" s="669"/>
      <c r="O385" s="669"/>
      <c r="P385" s="670"/>
      <c r="Q385" s="455">
        <f>'S-Water&amp;Wastewater'!Q23</f>
        <v>1</v>
      </c>
      <c r="R385" s="455">
        <f>'S-Water&amp;Wastewater'!R23</f>
        <v>0</v>
      </c>
      <c r="S385" s="516">
        <f>'S-Water&amp;Wastewater'!S23</f>
        <v>0</v>
      </c>
      <c r="T385" s="466">
        <f>'S-Water&amp;Wastewater'!T23</f>
        <v>0</v>
      </c>
      <c r="U385" s="466"/>
      <c r="V385" s="466"/>
      <c r="W385" s="459">
        <f>'S-Water&amp;Wastewater'!V23</f>
        <v>0</v>
      </c>
      <c r="X385" s="459">
        <f>'S-Water&amp;Wastewater'!W23</f>
        <v>0</v>
      </c>
      <c r="Y385" s="1">
        <f>LOOKUP(A385,'S-Water&amp;Wastewater'!$A$10:$A$36,'S-Water&amp;Wastewater'!$Y$10:$Y$36)</f>
        <v>20</v>
      </c>
      <c r="Z385" s="1"/>
    </row>
    <row r="386" spans="1:26" ht="13" customHeight="1" x14ac:dyDescent="0.15">
      <c r="A386" s="8" t="s">
        <v>725</v>
      </c>
      <c r="I386" s="668" t="s">
        <v>726</v>
      </c>
      <c r="J386" s="669"/>
      <c r="K386" s="669"/>
      <c r="L386" s="669"/>
      <c r="M386" s="669"/>
      <c r="N386" s="669"/>
      <c r="O386" s="669"/>
      <c r="P386" s="670"/>
      <c r="Q386" s="455">
        <f>'S-Water&amp;Wastewater'!Q24</f>
        <v>1</v>
      </c>
      <c r="R386" s="455">
        <f>'S-Water&amp;Wastewater'!R24</f>
        <v>0</v>
      </c>
      <c r="S386" s="516">
        <f>'S-Water&amp;Wastewater'!S24</f>
        <v>0</v>
      </c>
      <c r="T386" s="466">
        <f>'S-Water&amp;Wastewater'!T24</f>
        <v>0</v>
      </c>
      <c r="U386" s="466"/>
      <c r="V386" s="466"/>
      <c r="W386" s="459">
        <f>'S-Water&amp;Wastewater'!V24</f>
        <v>0</v>
      </c>
      <c r="X386" s="459">
        <f>'S-Water&amp;Wastewater'!W24</f>
        <v>0</v>
      </c>
      <c r="Y386" s="1">
        <f>LOOKUP(A386,'S-Water&amp;Wastewater'!$A$10:$A$36,'S-Water&amp;Wastewater'!$Y$10:$Y$36)</f>
        <v>20</v>
      </c>
      <c r="Z386" s="1"/>
    </row>
    <row r="387" spans="1:26" ht="13" hidden="1" customHeight="1" x14ac:dyDescent="0.15">
      <c r="A387" s="8"/>
      <c r="I387" s="452"/>
      <c r="J387" s="453"/>
      <c r="K387" s="453"/>
      <c r="L387" s="453"/>
      <c r="M387" s="453"/>
      <c r="N387" s="453"/>
      <c r="O387" s="453"/>
      <c r="P387" s="453"/>
      <c r="Q387" s="455">
        <f>'S-Water&amp;Wastewater'!Q25</f>
        <v>0</v>
      </c>
      <c r="R387" s="455">
        <f>'S-Water&amp;Wastewater'!R25</f>
        <v>0</v>
      </c>
      <c r="S387" s="516">
        <f>'S-Water&amp;Wastewater'!S25</f>
        <v>0</v>
      </c>
      <c r="T387" s="466">
        <f>'S-Water&amp;Wastewater'!T25</f>
        <v>0</v>
      </c>
      <c r="U387" s="466"/>
      <c r="V387" s="466"/>
      <c r="W387" s="459">
        <f>'S-Water&amp;Wastewater'!V25</f>
        <v>0</v>
      </c>
      <c r="X387" s="459">
        <f>'S-Water&amp;Wastewater'!W25</f>
        <v>0</v>
      </c>
      <c r="Y387" s="1"/>
      <c r="Z387" s="1"/>
    </row>
    <row r="388" spans="1:26" ht="13" customHeight="1" x14ac:dyDescent="0.15">
      <c r="A388" t="s">
        <v>727</v>
      </c>
      <c r="I388" s="668" t="s">
        <v>728</v>
      </c>
      <c r="J388" s="669"/>
      <c r="K388" s="669"/>
      <c r="L388" s="669"/>
      <c r="M388" s="669"/>
      <c r="N388" s="669"/>
      <c r="O388" s="669"/>
      <c r="P388" s="669"/>
      <c r="Q388" s="455">
        <f>'S-Water&amp;Wastewater'!Q26</f>
        <v>1</v>
      </c>
      <c r="R388" s="455">
        <f>'S-Water&amp;Wastewater'!R26</f>
        <v>0</v>
      </c>
      <c r="S388" s="516">
        <f>'S-Water&amp;Wastewater'!S26</f>
        <v>0</v>
      </c>
      <c r="T388" s="466">
        <f>'S-Water&amp;Wastewater'!T26</f>
        <v>0</v>
      </c>
      <c r="U388" s="466"/>
      <c r="V388" s="466"/>
      <c r="W388" s="459">
        <f>'S-Water&amp;Wastewater'!V26</f>
        <v>0</v>
      </c>
      <c r="X388" s="459">
        <f>'S-Water&amp;Wastewater'!W26</f>
        <v>0</v>
      </c>
      <c r="Y388" s="1">
        <f>LOOKUP(A388,'S-Water&amp;Wastewater'!$A$10:$A$36,'S-Water&amp;Wastewater'!$Y$10:$Y$36)</f>
        <v>20</v>
      </c>
      <c r="Z388" s="1"/>
    </row>
    <row r="389" spans="1:26" ht="13" customHeight="1" x14ac:dyDescent="0.15">
      <c r="A389" t="s">
        <v>729</v>
      </c>
      <c r="I389" s="668" t="s">
        <v>730</v>
      </c>
      <c r="J389" s="669"/>
      <c r="K389" s="669"/>
      <c r="L389" s="669"/>
      <c r="M389" s="669"/>
      <c r="N389" s="669"/>
      <c r="O389" s="669"/>
      <c r="P389" s="669"/>
      <c r="Q389" s="455">
        <f>'S-Water&amp;Wastewater'!Q27</f>
        <v>1</v>
      </c>
      <c r="R389" s="455">
        <f>'S-Water&amp;Wastewater'!R27</f>
        <v>0</v>
      </c>
      <c r="S389" s="516">
        <f>'S-Water&amp;Wastewater'!S27</f>
        <v>0</v>
      </c>
      <c r="T389" s="466">
        <f>'S-Water&amp;Wastewater'!T27</f>
        <v>0</v>
      </c>
      <c r="U389" s="466"/>
      <c r="V389" s="466"/>
      <c r="W389" s="459">
        <f>'S-Water&amp;Wastewater'!V27</f>
        <v>0</v>
      </c>
      <c r="X389" s="459">
        <f>'S-Water&amp;Wastewater'!W27</f>
        <v>0</v>
      </c>
      <c r="Y389" s="1">
        <f>LOOKUP(A389,'S-Water&amp;Wastewater'!$A$10:$A$36,'S-Water&amp;Wastewater'!$Y$10:$Y$36)</f>
        <v>20</v>
      </c>
      <c r="Z389" s="1"/>
    </row>
    <row r="390" spans="1:26" ht="13" customHeight="1" x14ac:dyDescent="0.15">
      <c r="A390" t="s">
        <v>731</v>
      </c>
      <c r="I390" s="668" t="s">
        <v>732</v>
      </c>
      <c r="J390" s="669"/>
      <c r="K390" s="669"/>
      <c r="L390" s="669"/>
      <c r="M390" s="669"/>
      <c r="N390" s="669"/>
      <c r="O390" s="669"/>
      <c r="P390" s="669"/>
      <c r="Q390" s="455">
        <f>'S-Water&amp;Wastewater'!Q28</f>
        <v>2</v>
      </c>
      <c r="R390" s="455">
        <f>'S-Water&amp;Wastewater'!R28</f>
        <v>0</v>
      </c>
      <c r="S390" s="516">
        <f>'S-Water&amp;Wastewater'!S28</f>
        <v>0</v>
      </c>
      <c r="T390" s="466">
        <f>'S-Water&amp;Wastewater'!T28</f>
        <v>0</v>
      </c>
      <c r="U390" s="466"/>
      <c r="V390" s="466"/>
      <c r="W390" s="459">
        <f>'S-Water&amp;Wastewater'!V28</f>
        <v>0</v>
      </c>
      <c r="X390" s="459">
        <f>'S-Water&amp;Wastewater'!W28</f>
        <v>0</v>
      </c>
      <c r="Y390" s="1">
        <f>LOOKUP(A390,'S-Water&amp;Wastewater'!$A$10:$A$36,'S-Water&amp;Wastewater'!$Y$10:$Y$36)</f>
        <v>20</v>
      </c>
      <c r="Z390" s="1"/>
    </row>
    <row r="391" spans="1:26" ht="13" customHeight="1" x14ac:dyDescent="0.15">
      <c r="A391" t="s">
        <v>733</v>
      </c>
      <c r="I391" s="668" t="s">
        <v>734</v>
      </c>
      <c r="J391" s="669"/>
      <c r="K391" s="669"/>
      <c r="L391" s="669"/>
      <c r="M391" s="669"/>
      <c r="N391" s="669"/>
      <c r="O391" s="669"/>
      <c r="P391" s="669"/>
      <c r="Q391" s="455">
        <f>'S-Water&amp;Wastewater'!Q29</f>
        <v>1</v>
      </c>
      <c r="R391" s="455">
        <f>'S-Water&amp;Wastewater'!R29</f>
        <v>0</v>
      </c>
      <c r="S391" s="516">
        <f>'S-Water&amp;Wastewater'!S29</f>
        <v>0</v>
      </c>
      <c r="T391" s="466">
        <f>'S-Water&amp;Wastewater'!T29</f>
        <v>0</v>
      </c>
      <c r="U391" s="466"/>
      <c r="V391" s="466"/>
      <c r="W391" s="459">
        <f>'S-Water&amp;Wastewater'!V29</f>
        <v>0</v>
      </c>
      <c r="X391" s="459">
        <f>'S-Water&amp;Wastewater'!W29</f>
        <v>0</v>
      </c>
      <c r="Y391" s="1">
        <f>LOOKUP(A391,'S-Water&amp;Wastewater'!$A$10:$A$36,'S-Water&amp;Wastewater'!$Y$10:$Y$36)</f>
        <v>20</v>
      </c>
      <c r="Z391" s="1"/>
    </row>
    <row r="392" spans="1:26" ht="13" customHeight="1" x14ac:dyDescent="0.15">
      <c r="A392" t="s">
        <v>735</v>
      </c>
      <c r="I392" s="668" t="s">
        <v>736</v>
      </c>
      <c r="J392" s="669"/>
      <c r="K392" s="669"/>
      <c r="L392" s="669"/>
      <c r="M392" s="669"/>
      <c r="N392" s="669"/>
      <c r="O392" s="669"/>
      <c r="P392" s="669"/>
      <c r="Q392" s="455">
        <f>'S-Water&amp;Wastewater'!Q30</f>
        <v>1</v>
      </c>
      <c r="R392" s="455">
        <f>'S-Water&amp;Wastewater'!R30</f>
        <v>0</v>
      </c>
      <c r="S392" s="516">
        <f>'S-Water&amp;Wastewater'!S30</f>
        <v>0</v>
      </c>
      <c r="T392" s="466">
        <f>'S-Water&amp;Wastewater'!T30</f>
        <v>0</v>
      </c>
      <c r="U392" s="466"/>
      <c r="V392" s="466"/>
      <c r="W392" s="459">
        <f>'S-Water&amp;Wastewater'!V30</f>
        <v>0</v>
      </c>
      <c r="X392" s="459">
        <f>'S-Water&amp;Wastewater'!W30</f>
        <v>0</v>
      </c>
      <c r="Y392" s="1">
        <f>LOOKUP(A392,'S-Water&amp;Wastewater'!$A$10:$A$36,'S-Water&amp;Wastewater'!$Y$10:$Y$36)</f>
        <v>20</v>
      </c>
      <c r="Z392" s="1"/>
    </row>
    <row r="393" spans="1:26" ht="13" customHeight="1" x14ac:dyDescent="0.15">
      <c r="A393" t="s">
        <v>737</v>
      </c>
      <c r="I393" s="668" t="s">
        <v>738</v>
      </c>
      <c r="J393" s="669"/>
      <c r="K393" s="669"/>
      <c r="L393" s="669"/>
      <c r="M393" s="669"/>
      <c r="N393" s="669"/>
      <c r="O393" s="669"/>
      <c r="P393" s="669"/>
      <c r="Q393" s="455">
        <f>'S-Water&amp;Wastewater'!Q31</f>
        <v>1</v>
      </c>
      <c r="R393" s="455">
        <f>'S-Water&amp;Wastewater'!R31</f>
        <v>0</v>
      </c>
      <c r="S393" s="516">
        <f>'S-Water&amp;Wastewater'!S31</f>
        <v>0</v>
      </c>
      <c r="T393" s="466">
        <f>'S-Water&amp;Wastewater'!T31</f>
        <v>0</v>
      </c>
      <c r="U393" s="466"/>
      <c r="V393" s="466"/>
      <c r="W393" s="459">
        <f>'S-Water&amp;Wastewater'!V31</f>
        <v>0</v>
      </c>
      <c r="X393" s="459">
        <f>'S-Water&amp;Wastewater'!W31</f>
        <v>0</v>
      </c>
      <c r="Y393" s="1">
        <f>LOOKUP(A393,'S-Water&amp;Wastewater'!$A$10:$A$36,'S-Water&amp;Wastewater'!$Y$10:$Y$36)</f>
        <v>20</v>
      </c>
      <c r="Z393" s="1"/>
    </row>
    <row r="394" spans="1:26" ht="13" customHeight="1" x14ac:dyDescent="0.15">
      <c r="A394" t="s">
        <v>739</v>
      </c>
      <c r="I394" s="668" t="s">
        <v>740</v>
      </c>
      <c r="J394" s="669"/>
      <c r="K394" s="669"/>
      <c r="L394" s="669"/>
      <c r="M394" s="669"/>
      <c r="N394" s="669"/>
      <c r="O394" s="669"/>
      <c r="P394" s="669"/>
      <c r="Q394" s="455">
        <f>'S-Water&amp;Wastewater'!Q32</f>
        <v>1</v>
      </c>
      <c r="R394" s="455">
        <f>'S-Water&amp;Wastewater'!R32</f>
        <v>0</v>
      </c>
      <c r="S394" s="516">
        <f>'S-Water&amp;Wastewater'!S32</f>
        <v>0</v>
      </c>
      <c r="T394" s="466">
        <f>'S-Water&amp;Wastewater'!T32</f>
        <v>0</v>
      </c>
      <c r="U394" s="466"/>
      <c r="V394" s="466"/>
      <c r="W394" s="459">
        <f>'S-Water&amp;Wastewater'!V32</f>
        <v>0</v>
      </c>
      <c r="X394" s="459">
        <f>'S-Water&amp;Wastewater'!W32</f>
        <v>0</v>
      </c>
      <c r="Y394" s="1">
        <f>LOOKUP(A394,'S-Water&amp;Wastewater'!$A$10:$A$36,'S-Water&amp;Wastewater'!$Y$10:$Y$36)</f>
        <v>20</v>
      </c>
      <c r="Z394" s="1"/>
    </row>
    <row r="395" spans="1:26" hidden="1" x14ac:dyDescent="0.15">
      <c r="I395" s="452"/>
      <c r="J395" s="453"/>
      <c r="K395" s="453"/>
      <c r="L395" s="453"/>
      <c r="M395" s="453"/>
      <c r="N395" s="453"/>
      <c r="O395" s="453"/>
      <c r="P395" s="453"/>
      <c r="Q395" s="519">
        <v>0</v>
      </c>
      <c r="R395" s="519">
        <v>0</v>
      </c>
      <c r="S395" s="465"/>
      <c r="T395" s="465">
        <v>0</v>
      </c>
      <c r="U395" s="465"/>
      <c r="V395" s="465"/>
      <c r="W395" s="459">
        <f>'S-Water&amp;Wastewater'!V33</f>
        <v>0</v>
      </c>
      <c r="X395" s="459">
        <f>'S-Water&amp;Wastewater'!W33</f>
        <v>0</v>
      </c>
      <c r="Y395" s="1"/>
      <c r="Z395" s="1"/>
    </row>
    <row r="396" spans="1:26" x14ac:dyDescent="0.15">
      <c r="A396" s="17" t="s">
        <v>741</v>
      </c>
      <c r="I396" s="668" t="str">
        <f>Innovation!I10</f>
        <v>Updated Sustainability Action Plan.</v>
      </c>
      <c r="J396" s="669"/>
      <c r="K396" s="669"/>
      <c r="L396" s="669"/>
      <c r="M396" s="669"/>
      <c r="N396" s="669"/>
      <c r="O396" s="669"/>
      <c r="P396" s="670"/>
      <c r="Q396" s="455">
        <f>Innovation!Q10</f>
        <v>1</v>
      </c>
      <c r="R396" s="455">
        <f>Innovation!R10</f>
        <v>0</v>
      </c>
      <c r="S396" s="516">
        <f>Innovation!S10</f>
        <v>0</v>
      </c>
      <c r="T396" s="466">
        <f>Innovation!T10</f>
        <v>0</v>
      </c>
      <c r="U396" s="466"/>
      <c r="V396" s="466"/>
      <c r="W396" s="459">
        <f>Innovation!V10</f>
        <v>0</v>
      </c>
      <c r="X396" s="459">
        <f>Innovation!W10</f>
        <v>0</v>
      </c>
      <c r="Y396" s="1">
        <f>LOOKUP(A396,Innovation!$A$10:$A$36,Innovation!$Y$10:$Y$36)</f>
        <v>18</v>
      </c>
      <c r="Z396" s="1"/>
    </row>
    <row r="397" spans="1:26" x14ac:dyDescent="0.15">
      <c r="A397" s="17" t="s">
        <v>742</v>
      </c>
      <c r="I397" s="668" t="str">
        <f>Innovation!I11</f>
        <v>NORESCO increasing efficiency and renewable energy</v>
      </c>
      <c r="J397" s="669"/>
      <c r="K397" s="669"/>
      <c r="L397" s="669"/>
      <c r="M397" s="669"/>
      <c r="N397" s="669"/>
      <c r="O397" s="669"/>
      <c r="P397" s="670"/>
      <c r="Q397" s="455">
        <f>Innovation!Q11</f>
        <v>1</v>
      </c>
      <c r="R397" s="455">
        <f>Innovation!R11</f>
        <v>0</v>
      </c>
      <c r="S397" s="516">
        <f>Innovation!S11</f>
        <v>0</v>
      </c>
      <c r="T397" s="466">
        <f>Innovation!T11</f>
        <v>0</v>
      </c>
      <c r="U397" s="466"/>
      <c r="V397" s="466"/>
      <c r="W397" s="459">
        <f>Innovation!V11</f>
        <v>0</v>
      </c>
      <c r="X397" s="459">
        <f>Innovation!W11</f>
        <v>0</v>
      </c>
      <c r="Y397" s="1">
        <f>LOOKUP(A397,Innovation!$A$10:$A$36,Innovation!$Y$10:$Y$36)</f>
        <v>17</v>
      </c>
      <c r="Z397" s="1"/>
    </row>
    <row r="398" spans="1:26" x14ac:dyDescent="0.15">
      <c r="A398" s="17" t="s">
        <v>743</v>
      </c>
      <c r="I398" s="668" t="str">
        <f>Innovation!I12</f>
        <v>Adding CO2 absorbing admixture to concrete for GOB project</v>
      </c>
      <c r="J398" s="669"/>
      <c r="K398" s="669"/>
      <c r="L398" s="669"/>
      <c r="M398" s="669"/>
      <c r="N398" s="669"/>
      <c r="O398" s="669"/>
      <c r="P398" s="670"/>
      <c r="Q398" s="455">
        <f>Innovation!Q12</f>
        <v>1</v>
      </c>
      <c r="R398" s="455">
        <f>Innovation!R12</f>
        <v>0</v>
      </c>
      <c r="S398" s="516">
        <f>Innovation!S12</f>
        <v>0</v>
      </c>
      <c r="T398" s="466">
        <f>Innovation!T12</f>
        <v>0</v>
      </c>
      <c r="U398" s="466"/>
      <c r="V398" s="466"/>
      <c r="W398" s="459">
        <f>Innovation!V12</f>
        <v>0</v>
      </c>
      <c r="X398" s="459">
        <f>Innovation!W12</f>
        <v>0</v>
      </c>
      <c r="Y398" s="1">
        <f>LOOKUP(A398,Innovation!$A$10:$A$36,Innovation!$Y$10:$Y$36)</f>
        <v>17</v>
      </c>
      <c r="Z398" s="1"/>
    </row>
    <row r="399" spans="1:26" x14ac:dyDescent="0.15">
      <c r="A399" s="17" t="s">
        <v>744</v>
      </c>
      <c r="I399" s="668" t="str">
        <f>Innovation!I13</f>
        <v>Kausal Platform to track SAP actions</v>
      </c>
      <c r="J399" s="669"/>
      <c r="K399" s="669"/>
      <c r="L399" s="669"/>
      <c r="M399" s="669"/>
      <c r="N399" s="669"/>
      <c r="O399" s="669"/>
      <c r="P399" s="670"/>
      <c r="Q399" s="455">
        <f>Innovation!Q13</f>
        <v>1</v>
      </c>
      <c r="R399" s="455">
        <f>Innovation!R13</f>
        <v>0</v>
      </c>
      <c r="S399" s="516">
        <f>Innovation!S13</f>
        <v>0</v>
      </c>
      <c r="T399" s="466">
        <f>Innovation!T13</f>
        <v>0</v>
      </c>
      <c r="U399" s="466"/>
      <c r="V399" s="466"/>
      <c r="W399" s="459">
        <f>Innovation!V13</f>
        <v>0</v>
      </c>
      <c r="X399" s="459">
        <f>Innovation!W13</f>
        <v>0</v>
      </c>
      <c r="Y399" s="1">
        <f>LOOKUP(A399,Innovation!$A$10:$A$36,Innovation!$Y$10:$Y$36)</f>
        <v>17</v>
      </c>
      <c r="Z399" s="1"/>
    </row>
    <row r="400" spans="1:26" x14ac:dyDescent="0.15">
      <c r="A400" s="17" t="s">
        <v>745</v>
      </c>
      <c r="I400" s="668">
        <f>Innovation!I14</f>
        <v>0</v>
      </c>
      <c r="J400" s="669"/>
      <c r="K400" s="669"/>
      <c r="L400" s="669"/>
      <c r="M400" s="669"/>
      <c r="N400" s="669"/>
      <c r="O400" s="669"/>
      <c r="P400" s="670"/>
      <c r="Q400" s="455">
        <f>Innovation!Q14</f>
        <v>5</v>
      </c>
      <c r="R400" s="455">
        <f>Innovation!R14</f>
        <v>0</v>
      </c>
      <c r="S400" s="516">
        <f>Innovation!S14</f>
        <v>0</v>
      </c>
      <c r="T400" s="466">
        <f>Innovation!T14</f>
        <v>0</v>
      </c>
      <c r="U400" s="466"/>
      <c r="V400" s="466"/>
      <c r="W400" s="459">
        <f>Innovation!V14</f>
        <v>0</v>
      </c>
      <c r="X400" s="459" t="str">
        <f>Innovation!W14</f>
        <v xml:space="preserve"> </v>
      </c>
      <c r="Y400" s="1">
        <f>LOOKUP(A400,Innovation!$A$10:$A$36,Innovation!$Y$10:$Y$36)</f>
        <v>17</v>
      </c>
      <c r="Z400" s="1"/>
    </row>
    <row r="401" spans="1:23" x14ac:dyDescent="0.15">
      <c r="A401" s="365"/>
      <c r="B401" s="365"/>
      <c r="C401" s="365"/>
      <c r="D401" s="365"/>
      <c r="E401" s="365"/>
      <c r="F401" s="365"/>
      <c r="G401" s="365"/>
      <c r="H401" s="365"/>
      <c r="I401" s="365"/>
      <c r="J401" s="365"/>
      <c r="K401" s="365"/>
      <c r="L401" s="365"/>
      <c r="M401" s="365"/>
      <c r="N401" s="365"/>
      <c r="O401" s="365"/>
      <c r="P401" s="365"/>
      <c r="Q401" s="365"/>
      <c r="R401" s="365"/>
      <c r="S401" s="365"/>
      <c r="T401" s="365"/>
      <c r="U401" s="365"/>
      <c r="V401" s="365"/>
    </row>
    <row r="402" spans="1:23" x14ac:dyDescent="0.15">
      <c r="I402" s="3"/>
      <c r="K402" s="671" t="s">
        <v>746</v>
      </c>
      <c r="L402" s="671"/>
      <c r="M402" s="671"/>
      <c r="N402" s="671"/>
      <c r="O402" s="671"/>
      <c r="P402" s="671"/>
      <c r="Q402" s="41">
        <f>SUM($Q$9:$Q$400)</f>
        <v>497</v>
      </c>
    </row>
    <row r="403" spans="1:23" x14ac:dyDescent="0.15">
      <c r="I403" s="3"/>
    </row>
    <row r="404" spans="1:23" x14ac:dyDescent="0.15">
      <c r="I404" s="3"/>
      <c r="L404" s="671" t="s">
        <v>747</v>
      </c>
      <c r="M404" s="671"/>
      <c r="N404" s="671"/>
      <c r="O404" s="671"/>
      <c r="P404" s="671"/>
      <c r="Q404" s="671"/>
      <c r="R404" s="41">
        <f>SUM($R$9:$R$400)</f>
        <v>25</v>
      </c>
    </row>
    <row r="406" spans="1:23" x14ac:dyDescent="0.15">
      <c r="N406" s="200"/>
      <c r="O406" s="200"/>
      <c r="P406" s="200"/>
      <c r="Q406" s="200" t="s">
        <v>748</v>
      </c>
      <c r="R406" s="200"/>
      <c r="S406" s="679">
        <f>SUM(T9:T400)</f>
        <v>8</v>
      </c>
      <c r="T406" s="679"/>
      <c r="U406" s="46"/>
      <c r="V406" s="46"/>
    </row>
    <row r="408" spans="1:23" x14ac:dyDescent="0.15">
      <c r="L408" s="671" t="s">
        <v>110</v>
      </c>
      <c r="M408" s="671"/>
      <c r="N408" s="671"/>
      <c r="O408" s="671"/>
      <c r="P408" s="671"/>
      <c r="Q408" s="671"/>
      <c r="R408" s="444"/>
      <c r="S408" s="43"/>
      <c r="T408" s="445">
        <f>S406/R404</f>
        <v>0.32</v>
      </c>
      <c r="U408" s="451"/>
      <c r="V408" s="451"/>
    </row>
    <row r="409" spans="1:23" x14ac:dyDescent="0.15">
      <c r="I409" s="638" t="s">
        <v>749</v>
      </c>
      <c r="J409" s="638"/>
      <c r="K409" s="638"/>
      <c r="L409" s="638"/>
      <c r="W409" s="449"/>
    </row>
    <row r="410" spans="1:23" x14ac:dyDescent="0.15">
      <c r="I410" s="621" t="s">
        <v>750</v>
      </c>
      <c r="J410" s="621"/>
      <c r="K410" s="621"/>
      <c r="L410" s="621"/>
      <c r="M410" s="630" t="s">
        <v>751</v>
      </c>
      <c r="N410" s="630"/>
      <c r="O410" s="630"/>
      <c r="P410" s="630"/>
      <c r="Q410" s="32"/>
      <c r="R410" s="32"/>
      <c r="S410" s="32"/>
      <c r="T410" s="32"/>
      <c r="U410" s="32"/>
      <c r="V410" s="32"/>
    </row>
    <row r="411" spans="1:23" x14ac:dyDescent="0.15">
      <c r="Q411" s="31"/>
      <c r="R411" s="31"/>
      <c r="S411" s="31"/>
      <c r="T411" s="31"/>
      <c r="U411" s="31"/>
      <c r="V411" s="31"/>
    </row>
  </sheetData>
  <sheetProtection algorithmName="SHA-512" hashValue="EEMVIhCmxh/urHLB1wpPl1WG+LlJtASA/9mqRXJYOAdFEuJyInWb6y9YkInva09R3LTVpcw1Q9esgtNUkTCqcA==" saltValue="LBa3qZvtr6dSwb6JJfmWKw==" spinCount="100000" sheet="1" selectLockedCells="1" sort="0" autoFilter="0" pivotTables="0"/>
  <autoFilter ref="A8:X400" xr:uid="{00000000-0009-0000-0000-00001A000000}">
    <filterColumn colId="8" showButton="0"/>
    <filterColumn colId="9" showButton="0"/>
    <filterColumn colId="10" showButton="0"/>
    <filterColumn colId="11" showButton="0"/>
    <filterColumn colId="12" showButton="0"/>
    <filterColumn colId="13" showButton="0"/>
    <filterColumn colId="14" showButton="0"/>
  </autoFilter>
  <mergeCells count="310">
    <mergeCell ref="M410:P410"/>
    <mergeCell ref="C342:H342"/>
    <mergeCell ref="I274:P274"/>
    <mergeCell ref="I252:P252"/>
    <mergeCell ref="I253:P253"/>
    <mergeCell ref="I254:P254"/>
    <mergeCell ref="I270:P270"/>
    <mergeCell ref="I272:P272"/>
    <mergeCell ref="I265:P265"/>
    <mergeCell ref="I290:P290"/>
    <mergeCell ref="I291:P291"/>
    <mergeCell ref="I297:P297"/>
    <mergeCell ref="I302:P302"/>
    <mergeCell ref="I292:P292"/>
    <mergeCell ref="I293:P293"/>
    <mergeCell ref="I294:P294"/>
    <mergeCell ref="I295:P295"/>
    <mergeCell ref="I298:P298"/>
    <mergeCell ref="I299:P299"/>
    <mergeCell ref="I300:P300"/>
    <mergeCell ref="I304:P304"/>
    <mergeCell ref="I305:P305"/>
    <mergeCell ref="I308:P308"/>
    <mergeCell ref="I309:P309"/>
    <mergeCell ref="I250:P250"/>
    <mergeCell ref="I314:P314"/>
    <mergeCell ref="C339:H339"/>
    <mergeCell ref="I256:P256"/>
    <mergeCell ref="I258:P258"/>
    <mergeCell ref="I260:P260"/>
    <mergeCell ref="I261:P261"/>
    <mergeCell ref="I262:P262"/>
    <mergeCell ref="I311:P311"/>
    <mergeCell ref="I312:P312"/>
    <mergeCell ref="I315:P315"/>
    <mergeCell ref="I317:P317"/>
    <mergeCell ref="C341:H341"/>
    <mergeCell ref="I264:P264"/>
    <mergeCell ref="I288:P288"/>
    <mergeCell ref="I289:P289"/>
    <mergeCell ref="I277:P277"/>
    <mergeCell ref="I279:P279"/>
    <mergeCell ref="I281:P281"/>
    <mergeCell ref="I283:P283"/>
    <mergeCell ref="I310:P310"/>
    <mergeCell ref="I286:P286"/>
    <mergeCell ref="I328:P328"/>
    <mergeCell ref="I329:P329"/>
    <mergeCell ref="I331:P331"/>
    <mergeCell ref="I320:P320"/>
    <mergeCell ref="I321:P321"/>
    <mergeCell ref="I322:P322"/>
    <mergeCell ref="I324:P324"/>
    <mergeCell ref="I275:P275"/>
    <mergeCell ref="I284:P284"/>
    <mergeCell ref="I266:P266"/>
    <mergeCell ref="I268:P268"/>
    <mergeCell ref="I269:P269"/>
    <mergeCell ref="I306:P306"/>
    <mergeCell ref="I326:P326"/>
    <mergeCell ref="A1:T1"/>
    <mergeCell ref="I2:Q2"/>
    <mergeCell ref="I3:Q3"/>
    <mergeCell ref="I32:P32"/>
    <mergeCell ref="I43:P43"/>
    <mergeCell ref="I243:P243"/>
    <mergeCell ref="I244:P244"/>
    <mergeCell ref="I245:P245"/>
    <mergeCell ref="I247:P247"/>
    <mergeCell ref="I236:P236"/>
    <mergeCell ref="I240:P240"/>
    <mergeCell ref="I229:P229"/>
    <mergeCell ref="I230:P230"/>
    <mergeCell ref="I231:P231"/>
    <mergeCell ref="I8:P8"/>
    <mergeCell ref="I10:P10"/>
    <mergeCell ref="I83:P83"/>
    <mergeCell ref="I75:P75"/>
    <mergeCell ref="I101:P101"/>
    <mergeCell ref="I102:P102"/>
    <mergeCell ref="I126:P126"/>
    <mergeCell ref="I171:P171"/>
    <mergeCell ref="I11:P11"/>
    <mergeCell ref="I12:P12"/>
    <mergeCell ref="I13:P13"/>
    <mergeCell ref="I89:P89"/>
    <mergeCell ref="I249:P249"/>
    <mergeCell ref="I233:P233"/>
    <mergeCell ref="I234:P234"/>
    <mergeCell ref="I223:P223"/>
    <mergeCell ref="I224:P224"/>
    <mergeCell ref="I248:P248"/>
    <mergeCell ref="I71:P71"/>
    <mergeCell ref="I87:P87"/>
    <mergeCell ref="I85:P85"/>
    <mergeCell ref="I86:P86"/>
    <mergeCell ref="I70:P70"/>
    <mergeCell ref="I26:P26"/>
    <mergeCell ref="I28:P28"/>
    <mergeCell ref="I21:P21"/>
    <mergeCell ref="I24:P24"/>
    <mergeCell ref="I25:P25"/>
    <mergeCell ref="I22:P22"/>
    <mergeCell ref="I59:P59"/>
    <mergeCell ref="I61:P61"/>
    <mergeCell ref="I62:P62"/>
    <mergeCell ref="I65:P65"/>
    <mergeCell ref="I66:P66"/>
    <mergeCell ref="S7:T7"/>
    <mergeCell ref="S406:T406"/>
    <mergeCell ref="I20:P20"/>
    <mergeCell ref="I16:P16"/>
    <mergeCell ref="I17:P17"/>
    <mergeCell ref="I18:P18"/>
    <mergeCell ref="I73:P73"/>
    <mergeCell ref="I74:P74"/>
    <mergeCell ref="I40:P40"/>
    <mergeCell ref="I41:P41"/>
    <mergeCell ref="I42:P42"/>
    <mergeCell ref="L404:Q404"/>
    <mergeCell ref="K402:P402"/>
    <mergeCell ref="I97:P97"/>
    <mergeCell ref="I99:P99"/>
    <mergeCell ref="I100:P100"/>
    <mergeCell ref="I46:P46"/>
    <mergeCell ref="I50:P50"/>
    <mergeCell ref="I9:P9"/>
    <mergeCell ref="I15:P15"/>
    <mergeCell ref="I52:P52"/>
    <mergeCell ref="I53:P53"/>
    <mergeCell ref="I56:P56"/>
    <mergeCell ref="I57:P57"/>
    <mergeCell ref="I67:P67"/>
    <mergeCell ref="I68:P68"/>
    <mergeCell ref="I103:P103"/>
    <mergeCell ref="I104:P104"/>
    <mergeCell ref="I105:P105"/>
    <mergeCell ref="I54:P54"/>
    <mergeCell ref="I76:P76"/>
    <mergeCell ref="I78:P78"/>
    <mergeCell ref="I34:P34"/>
    <mergeCell ref="I79:P79"/>
    <mergeCell ref="I80:P80"/>
    <mergeCell ref="I94:P94"/>
    <mergeCell ref="I82:P82"/>
    <mergeCell ref="I90:P90"/>
    <mergeCell ref="I95:P95"/>
    <mergeCell ref="I96:P96"/>
    <mergeCell ref="I33:P33"/>
    <mergeCell ref="I29:P29"/>
    <mergeCell ref="I30:P30"/>
    <mergeCell ref="I31:P31"/>
    <mergeCell ref="I38:P38"/>
    <mergeCell ref="I35:P35"/>
    <mergeCell ref="I36:P36"/>
    <mergeCell ref="I37:P37"/>
    <mergeCell ref="I58:P58"/>
    <mergeCell ref="I44:P44"/>
    <mergeCell ref="I47:P47"/>
    <mergeCell ref="I48:P48"/>
    <mergeCell ref="I51:P51"/>
    <mergeCell ref="I193:P193"/>
    <mergeCell ref="I195:P195"/>
    <mergeCell ref="I197:P197"/>
    <mergeCell ref="I216:P216"/>
    <mergeCell ref="I213:P213"/>
    <mergeCell ref="I214:P214"/>
    <mergeCell ref="I209:P209"/>
    <mergeCell ref="I210:P210"/>
    <mergeCell ref="I220:P220"/>
    <mergeCell ref="I201:P201"/>
    <mergeCell ref="I218:P218"/>
    <mergeCell ref="I221:P221"/>
    <mergeCell ref="I211:P211"/>
    <mergeCell ref="I207:P207"/>
    <mergeCell ref="I202:P202"/>
    <mergeCell ref="I374:P374"/>
    <mergeCell ref="I372:P372"/>
    <mergeCell ref="I394:P394"/>
    <mergeCell ref="I390:P390"/>
    <mergeCell ref="I391:P391"/>
    <mergeCell ref="I392:P392"/>
    <mergeCell ref="I393:P393"/>
    <mergeCell ref="I346:P346"/>
    <mergeCell ref="I348:P348"/>
    <mergeCell ref="I349:P349"/>
    <mergeCell ref="I356:P356"/>
    <mergeCell ref="I353:P353"/>
    <mergeCell ref="I354:P354"/>
    <mergeCell ref="I226:P226"/>
    <mergeCell ref="I228:P228"/>
    <mergeCell ref="I251:P251"/>
    <mergeCell ref="I235:P235"/>
    <mergeCell ref="I238:P238"/>
    <mergeCell ref="I239:P239"/>
    <mergeCell ref="I242:P242"/>
    <mergeCell ref="I410:L410"/>
    <mergeCell ref="L408:Q408"/>
    <mergeCell ref="I409:L409"/>
    <mergeCell ref="I357:P357"/>
    <mergeCell ref="I396:P396"/>
    <mergeCell ref="I397:P397"/>
    <mergeCell ref="I398:P398"/>
    <mergeCell ref="I399:P399"/>
    <mergeCell ref="I400:P400"/>
    <mergeCell ref="I385:P385"/>
    <mergeCell ref="I388:P388"/>
    <mergeCell ref="I389:P389"/>
    <mergeCell ref="I377:P377"/>
    <mergeCell ref="I379:P379"/>
    <mergeCell ref="I373:P373"/>
    <mergeCell ref="I376:P376"/>
    <mergeCell ref="I359:P359"/>
    <mergeCell ref="I381:P381"/>
    <mergeCell ref="I382:P382"/>
    <mergeCell ref="I383:P383"/>
    <mergeCell ref="I384:P384"/>
    <mergeCell ref="I386:P386"/>
    <mergeCell ref="I360:P360"/>
    <mergeCell ref="I362:P362"/>
    <mergeCell ref="I106:P106"/>
    <mergeCell ref="I107:P107"/>
    <mergeCell ref="I91:P91"/>
    <mergeCell ref="I92:P92"/>
    <mergeCell ref="I64:P64"/>
    <mergeCell ref="I170:P170"/>
    <mergeCell ref="I173:P173"/>
    <mergeCell ref="I363:P363"/>
    <mergeCell ref="I365:P365"/>
    <mergeCell ref="I204:P204"/>
    <mergeCell ref="I205:P205"/>
    <mergeCell ref="I199:P199"/>
    <mergeCell ref="I222:P222"/>
    <mergeCell ref="I186:P186"/>
    <mergeCell ref="I151:P151"/>
    <mergeCell ref="I147:P147"/>
    <mergeCell ref="I137:P137"/>
    <mergeCell ref="I138:P138"/>
    <mergeCell ref="I140:P140"/>
    <mergeCell ref="I167:P167"/>
    <mergeCell ref="I191:P191"/>
    <mergeCell ref="I174:P174"/>
    <mergeCell ref="I168:P168"/>
    <mergeCell ref="I169:P169"/>
    <mergeCell ref="I366:P366"/>
    <mergeCell ref="I367:P367"/>
    <mergeCell ref="I368:P368"/>
    <mergeCell ref="I370:P370"/>
    <mergeCell ref="I318:P318"/>
    <mergeCell ref="I350:P350"/>
    <mergeCell ref="I351:P351"/>
    <mergeCell ref="I355:P355"/>
    <mergeCell ref="I361:P361"/>
    <mergeCell ref="I342:P342"/>
    <mergeCell ref="I344:P344"/>
    <mergeCell ref="I335:P335"/>
    <mergeCell ref="I336:P336"/>
    <mergeCell ref="I337:P337"/>
    <mergeCell ref="I338:P338"/>
    <mergeCell ref="I343:P343"/>
    <mergeCell ref="I339:P339"/>
    <mergeCell ref="I341:P341"/>
    <mergeCell ref="I333:P333"/>
    <mergeCell ref="I334:P334"/>
    <mergeCell ref="I176:P176"/>
    <mergeCell ref="I177:P177"/>
    <mergeCell ref="I178:P178"/>
    <mergeCell ref="I179:P179"/>
    <mergeCell ref="I181:P181"/>
    <mergeCell ref="I182:P182"/>
    <mergeCell ref="I190:P190"/>
    <mergeCell ref="I143:P143"/>
    <mergeCell ref="I187:P187"/>
    <mergeCell ref="I188:P188"/>
    <mergeCell ref="I183:P183"/>
    <mergeCell ref="I184:P184"/>
    <mergeCell ref="I163:P163"/>
    <mergeCell ref="I164:P164"/>
    <mergeCell ref="I165:P165"/>
    <mergeCell ref="I159:P159"/>
    <mergeCell ref="I161:P161"/>
    <mergeCell ref="I153:P153"/>
    <mergeCell ref="I162:P162"/>
    <mergeCell ref="I154:P154"/>
    <mergeCell ref="I155:P155"/>
    <mergeCell ref="I156:P156"/>
    <mergeCell ref="I158:P158"/>
    <mergeCell ref="I108:P108"/>
    <mergeCell ref="I111:P111"/>
    <mergeCell ref="I110:P110"/>
    <mergeCell ref="I148:P148"/>
    <mergeCell ref="I150:P150"/>
    <mergeCell ref="I112:P112"/>
    <mergeCell ref="I113:P113"/>
    <mergeCell ref="I114:P114"/>
    <mergeCell ref="I134:P134"/>
    <mergeCell ref="I135:P135"/>
    <mergeCell ref="I129:P129"/>
    <mergeCell ref="I119:P119"/>
    <mergeCell ref="I116:P116"/>
    <mergeCell ref="I118:P118"/>
    <mergeCell ref="I122:P122"/>
    <mergeCell ref="I132:P132"/>
    <mergeCell ref="I124:P124"/>
    <mergeCell ref="I125:P125"/>
    <mergeCell ref="I128:P128"/>
    <mergeCell ref="I131:P131"/>
    <mergeCell ref="I120:P120"/>
    <mergeCell ref="I141:P141"/>
    <mergeCell ref="I145:P145"/>
  </mergeCells>
  <phoneticPr fontId="0" type="noConversion"/>
  <pageMargins left="0.25" right="0.25" top="0.75" bottom="0.75" header="0.3" footer="0.3"/>
  <pageSetup scale="74" fitToHeight="1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AI73"/>
  <sheetViews>
    <sheetView zoomScaleNormal="100" workbookViewId="0">
      <pane xSplit="23" ySplit="8" topLeftCell="X59" activePane="bottomRight" state="frozen"/>
      <selection pane="topRight" activeCell="AE4" sqref="AE4"/>
      <selection pane="bottomLeft" activeCell="AE4" sqref="AE4"/>
      <selection pane="bottomRight" activeCell="R62" sqref="R62:W63"/>
    </sheetView>
  </sheetViews>
  <sheetFormatPr baseColWidth="10" defaultColWidth="8.83203125" defaultRowHeight="14" x14ac:dyDescent="0.15"/>
  <cols>
    <col min="1" max="1" width="4.83203125" style="273" customWidth="1"/>
    <col min="2" max="2" width="2.33203125" style="273" hidden="1" customWidth="1"/>
    <col min="3" max="3" width="2.83203125" style="273" hidden="1" customWidth="1"/>
    <col min="4" max="6" width="2.33203125" style="273" hidden="1" customWidth="1"/>
    <col min="7" max="7" width="2.83203125" style="273" hidden="1" customWidth="1"/>
    <col min="8" max="8" width="0.6640625" style="273" hidden="1" customWidth="1"/>
    <col min="9" max="16" width="12.83203125" style="273" customWidth="1"/>
    <col min="17" max="17" width="8.83203125" style="273" customWidth="1"/>
    <col min="18" max="19" width="4.83203125" style="273" customWidth="1"/>
    <col min="20" max="20" width="5.33203125" style="273" customWidth="1"/>
    <col min="21" max="21" width="4.83203125" style="273" customWidth="1"/>
    <col min="22" max="22" width="29.83203125" style="273" customWidth="1"/>
    <col min="23" max="24" width="25.83203125" style="273" customWidth="1"/>
    <col min="25" max="25" width="3.83203125" style="273" hidden="1" customWidth="1"/>
    <col min="26" max="32" width="9.1640625" style="273" hidden="1" customWidth="1"/>
    <col min="33" max="35" width="8.83203125" style="273" hidden="1" customWidth="1"/>
    <col min="36" max="41" width="0" style="273" hidden="1" customWidth="1"/>
    <col min="42" max="16384" width="8.83203125" style="273"/>
  </cols>
  <sheetData>
    <row r="1" spans="1:34" ht="16" x14ac:dyDescent="0.2">
      <c r="A1" s="707" t="s">
        <v>752</v>
      </c>
      <c r="B1" s="707"/>
      <c r="C1" s="707"/>
      <c r="D1" s="707"/>
      <c r="E1" s="707"/>
      <c r="F1" s="707"/>
      <c r="G1" s="707"/>
      <c r="H1" s="707"/>
      <c r="I1" s="707"/>
      <c r="J1" s="707"/>
      <c r="K1" s="707"/>
      <c r="L1" s="707"/>
      <c r="M1" s="707"/>
      <c r="N1" s="707"/>
      <c r="O1" s="707"/>
      <c r="P1" s="707"/>
      <c r="Q1" s="707"/>
      <c r="R1" s="707"/>
      <c r="S1" s="707"/>
      <c r="T1" s="707"/>
      <c r="U1" s="707"/>
      <c r="V1" s="272" t="str">
        <f>Introduction!B4</f>
        <v>Version 5</v>
      </c>
      <c r="W1" s="67"/>
      <c r="X1" s="67"/>
      <c r="Z1" s="273">
        <v>0</v>
      </c>
      <c r="AA1" s="273">
        <v>0</v>
      </c>
      <c r="AB1" s="273">
        <v>0</v>
      </c>
      <c r="AC1" s="273">
        <v>0</v>
      </c>
      <c r="AD1" s="273">
        <v>0</v>
      </c>
      <c r="AE1" s="273">
        <v>2</v>
      </c>
      <c r="AF1" s="273">
        <v>0</v>
      </c>
      <c r="AG1" s="273" t="s">
        <v>753</v>
      </c>
      <c r="AH1" s="273">
        <v>0</v>
      </c>
    </row>
    <row r="2" spans="1:34" ht="14" customHeight="1" x14ac:dyDescent="0.15">
      <c r="A2" s="716" t="s">
        <v>754</v>
      </c>
      <c r="B2" s="716"/>
      <c r="C2" s="716"/>
      <c r="D2" s="716"/>
      <c r="E2" s="716"/>
      <c r="F2" s="716"/>
      <c r="G2" s="716"/>
      <c r="H2" s="716"/>
      <c r="I2" s="716"/>
      <c r="J2" s="716"/>
      <c r="K2" s="716"/>
      <c r="L2" s="716"/>
      <c r="M2" s="716"/>
      <c r="N2" s="716"/>
      <c r="O2" s="716"/>
      <c r="P2" s="716"/>
      <c r="Q2" s="716"/>
      <c r="R2" s="716"/>
      <c r="S2" s="716"/>
      <c r="T2" s="716"/>
      <c r="U2" s="716"/>
      <c r="V2" s="272" t="str">
        <f>Introduction!B6</f>
        <v>Revised 12-26-24</v>
      </c>
      <c r="Z2" s="273">
        <v>1</v>
      </c>
      <c r="AA2" s="273">
        <v>1</v>
      </c>
      <c r="AB2" s="273">
        <v>1</v>
      </c>
      <c r="AC2" s="273">
        <v>2</v>
      </c>
      <c r="AD2" s="273">
        <v>3</v>
      </c>
      <c r="AE2" s="273">
        <v>3</v>
      </c>
      <c r="AF2" s="273">
        <v>1</v>
      </c>
      <c r="AG2" s="273" t="s">
        <v>108</v>
      </c>
      <c r="AH2" s="273">
        <v>5</v>
      </c>
    </row>
    <row r="3" spans="1:34" ht="16" customHeight="1" x14ac:dyDescent="0.15">
      <c r="A3" s="716" t="s">
        <v>755</v>
      </c>
      <c r="B3" s="716"/>
      <c r="C3" s="716"/>
      <c r="D3" s="716"/>
      <c r="E3" s="716"/>
      <c r="F3" s="716"/>
      <c r="G3" s="716"/>
      <c r="H3" s="716"/>
      <c r="I3" s="716"/>
      <c r="J3" s="716"/>
      <c r="K3" s="716"/>
      <c r="L3" s="716"/>
      <c r="M3" s="716"/>
      <c r="N3" s="716"/>
      <c r="O3" s="716"/>
      <c r="P3" s="274"/>
      <c r="Q3" s="274"/>
      <c r="R3" s="274"/>
      <c r="S3" s="274"/>
      <c r="T3" s="274"/>
      <c r="U3" s="274"/>
      <c r="Z3" s="273">
        <v>2</v>
      </c>
      <c r="AA3" s="273">
        <v>2</v>
      </c>
      <c r="AB3" s="273">
        <v>2</v>
      </c>
      <c r="AE3" s="273">
        <v>4</v>
      </c>
      <c r="AF3" s="273">
        <v>2</v>
      </c>
      <c r="AG3" s="275" t="s">
        <v>756</v>
      </c>
    </row>
    <row r="4" spans="1:34" ht="14" customHeight="1" x14ac:dyDescent="0.15">
      <c r="A4" s="274"/>
      <c r="B4" s="274"/>
      <c r="C4" s="274"/>
      <c r="D4" s="274"/>
      <c r="E4" s="274"/>
      <c r="F4" s="274"/>
      <c r="G4" s="274"/>
      <c r="H4" s="274"/>
      <c r="I4" s="274"/>
      <c r="J4" s="274"/>
      <c r="K4" s="274"/>
      <c r="L4" s="274"/>
      <c r="M4" s="274"/>
      <c r="N4" s="274"/>
      <c r="O4" s="274"/>
      <c r="P4" s="274"/>
      <c r="Q4" s="274"/>
      <c r="R4" s="274"/>
      <c r="S4" s="274"/>
      <c r="T4" s="274"/>
      <c r="U4" s="274"/>
      <c r="Z4" s="273">
        <v>3</v>
      </c>
      <c r="AA4" s="273">
        <v>3</v>
      </c>
      <c r="AB4" s="273">
        <v>3</v>
      </c>
      <c r="AE4" s="273">
        <v>5</v>
      </c>
      <c r="AF4" s="273">
        <v>3</v>
      </c>
      <c r="AG4" s="273" t="s">
        <v>106</v>
      </c>
    </row>
    <row r="5" spans="1:34" ht="14" customHeight="1" thickBot="1" x14ac:dyDescent="0.2">
      <c r="A5" s="274"/>
      <c r="B5" s="274"/>
      <c r="C5" s="274"/>
      <c r="D5" s="274"/>
      <c r="E5" s="274"/>
      <c r="F5" s="274"/>
      <c r="G5" s="274"/>
      <c r="H5" s="274"/>
      <c r="I5" s="274"/>
      <c r="J5" s="274"/>
      <c r="K5" s="274"/>
      <c r="L5" s="274"/>
      <c r="M5" s="274"/>
      <c r="N5" s="274"/>
      <c r="O5" s="274"/>
      <c r="P5" s="274"/>
      <c r="Q5" s="276"/>
      <c r="R5" s="277"/>
      <c r="S5" s="277"/>
      <c r="T5" s="277"/>
      <c r="U5" s="277"/>
      <c r="AA5" s="273">
        <v>4</v>
      </c>
      <c r="AB5" s="273">
        <v>4</v>
      </c>
      <c r="AE5" s="273">
        <v>6</v>
      </c>
      <c r="AF5" s="273">
        <v>4</v>
      </c>
      <c r="AG5" s="275" t="s">
        <v>756</v>
      </c>
    </row>
    <row r="6" spans="1:34" ht="16" customHeight="1" thickBot="1" x14ac:dyDescent="0.2">
      <c r="A6" s="274"/>
      <c r="B6" s="274"/>
      <c r="C6" s="274"/>
      <c r="D6" s="274"/>
      <c r="E6" s="274"/>
      <c r="F6" s="274"/>
      <c r="G6" s="274"/>
      <c r="H6" s="274"/>
      <c r="I6" s="274"/>
      <c r="J6" s="274"/>
      <c r="K6" s="274"/>
      <c r="L6" s="274"/>
      <c r="M6" s="274"/>
      <c r="N6" s="274"/>
      <c r="O6" s="274"/>
      <c r="P6" s="274"/>
      <c r="Q6" s="278" t="s">
        <v>757</v>
      </c>
      <c r="R6" s="708" t="s">
        <v>757</v>
      </c>
      <c r="S6" s="709"/>
      <c r="T6" s="708" t="s">
        <v>758</v>
      </c>
      <c r="U6" s="709"/>
      <c r="V6" s="279"/>
      <c r="W6" s="279"/>
      <c r="X6" s="279"/>
      <c r="AA6" s="273">
        <v>5</v>
      </c>
      <c r="AB6" s="273">
        <v>5</v>
      </c>
      <c r="AE6" s="273">
        <v>7</v>
      </c>
      <c r="AF6" s="273">
        <v>5</v>
      </c>
      <c r="AG6" s="273" t="s">
        <v>103</v>
      </c>
    </row>
    <row r="7" spans="1:34" ht="16" customHeight="1" thickBot="1" x14ac:dyDescent="0.2">
      <c r="A7" s="274"/>
      <c r="B7" s="274"/>
      <c r="C7" s="274"/>
      <c r="D7" s="274"/>
      <c r="E7" s="274"/>
      <c r="F7" s="274"/>
      <c r="G7" s="274"/>
      <c r="H7" s="274"/>
      <c r="I7" s="274"/>
      <c r="J7" s="274"/>
      <c r="K7" s="274"/>
      <c r="L7" s="274"/>
      <c r="M7" s="274"/>
      <c r="N7" s="274"/>
      <c r="O7" s="274"/>
      <c r="P7" s="274"/>
      <c r="Q7" s="280" t="s">
        <v>759</v>
      </c>
      <c r="R7" s="710" t="s">
        <v>760</v>
      </c>
      <c r="S7" s="711"/>
      <c r="T7" s="710" t="s">
        <v>761</v>
      </c>
      <c r="U7" s="711"/>
      <c r="V7" s="281" t="s">
        <v>151</v>
      </c>
      <c r="W7" s="282" t="s">
        <v>152</v>
      </c>
      <c r="X7" s="282"/>
      <c r="AB7" s="273">
        <v>6</v>
      </c>
      <c r="AE7" s="273">
        <v>8</v>
      </c>
      <c r="AF7" s="273">
        <v>6</v>
      </c>
    </row>
    <row r="8" spans="1:34" ht="16" customHeight="1" thickBot="1" x14ac:dyDescent="0.2">
      <c r="A8" s="283" t="s">
        <v>153</v>
      </c>
      <c r="B8" s="284"/>
      <c r="C8" s="284" t="s">
        <v>154</v>
      </c>
      <c r="D8" s="284" t="s">
        <v>155</v>
      </c>
      <c r="E8" s="284" t="s">
        <v>155</v>
      </c>
      <c r="F8" s="284" t="s">
        <v>96</v>
      </c>
      <c r="G8" s="284" t="s">
        <v>156</v>
      </c>
      <c r="H8" s="284" t="s">
        <v>82</v>
      </c>
      <c r="I8" s="285" t="s">
        <v>157</v>
      </c>
      <c r="J8" s="286"/>
      <c r="K8" s="286"/>
      <c r="L8" s="286"/>
      <c r="M8" s="286"/>
      <c r="N8" s="286"/>
      <c r="O8" s="286"/>
      <c r="P8" s="287"/>
      <c r="Q8" s="288" t="s">
        <v>761</v>
      </c>
      <c r="R8" s="712" t="s">
        <v>761</v>
      </c>
      <c r="S8" s="713"/>
      <c r="T8" s="712" t="s">
        <v>762</v>
      </c>
      <c r="U8" s="713"/>
      <c r="V8" s="281" t="s">
        <v>158</v>
      </c>
      <c r="W8" s="289" t="s">
        <v>158</v>
      </c>
      <c r="X8" s="289" t="s">
        <v>763</v>
      </c>
      <c r="AB8" s="273">
        <v>7</v>
      </c>
      <c r="AE8" s="273">
        <v>9</v>
      </c>
      <c r="AF8" s="273">
        <v>7</v>
      </c>
    </row>
    <row r="9" spans="1:34" s="295" customFormat="1" ht="16" customHeight="1" x14ac:dyDescent="0.15">
      <c r="A9" s="290" t="s">
        <v>764</v>
      </c>
      <c r="B9" s="291"/>
      <c r="C9" s="291"/>
      <c r="D9" s="291"/>
      <c r="E9" s="291"/>
      <c r="F9" s="291"/>
      <c r="G9" s="291"/>
      <c r="H9" s="291"/>
      <c r="I9" s="693" t="s">
        <v>765</v>
      </c>
      <c r="J9" s="694"/>
      <c r="K9" s="694"/>
      <c r="L9" s="694"/>
      <c r="M9" s="694"/>
      <c r="N9" s="694"/>
      <c r="O9" s="694"/>
      <c r="P9" s="694"/>
      <c r="Q9" s="152"/>
      <c r="R9" s="292"/>
      <c r="S9" s="293"/>
      <c r="T9" s="292"/>
      <c r="U9" s="153"/>
      <c r="V9" s="152"/>
      <c r="W9" s="294"/>
      <c r="X9" s="294"/>
      <c r="AB9" s="295">
        <v>8</v>
      </c>
      <c r="AE9" s="295">
        <v>10</v>
      </c>
      <c r="AF9" s="295">
        <v>8</v>
      </c>
    </row>
    <row r="10" spans="1:34" s="295" customFormat="1" ht="16" customHeight="1" x14ac:dyDescent="0.15">
      <c r="A10" s="296" t="s">
        <v>159</v>
      </c>
      <c r="B10" s="297" t="s">
        <v>85</v>
      </c>
      <c r="C10" s="298"/>
      <c r="D10" s="297"/>
      <c r="E10" s="297"/>
      <c r="F10" s="297"/>
      <c r="G10" s="297"/>
      <c r="H10" s="298" t="s">
        <v>160</v>
      </c>
      <c r="I10" s="703" t="s">
        <v>766</v>
      </c>
      <c r="J10" s="703"/>
      <c r="K10" s="703"/>
      <c r="L10" s="703"/>
      <c r="M10" s="703"/>
      <c r="N10" s="703"/>
      <c r="O10" s="703"/>
      <c r="P10" s="704"/>
      <c r="Q10" s="299">
        <v>1</v>
      </c>
      <c r="R10" s="714"/>
      <c r="S10" s="715"/>
      <c r="T10" s="714"/>
      <c r="U10" s="715"/>
      <c r="V10" s="315"/>
      <c r="W10" s="131"/>
      <c r="X10" s="131"/>
      <c r="Y10" s="300">
        <v>2</v>
      </c>
      <c r="Z10" s="300" t="b">
        <v>1</v>
      </c>
      <c r="AA10" s="295" t="b">
        <v>0</v>
      </c>
      <c r="AB10" s="295">
        <v>9</v>
      </c>
      <c r="AE10" s="295">
        <v>11</v>
      </c>
      <c r="AF10" s="295">
        <v>9</v>
      </c>
    </row>
    <row r="11" spans="1:34" s="295" customFormat="1" ht="16" customHeight="1" x14ac:dyDescent="0.15">
      <c r="A11" s="296" t="s">
        <v>162</v>
      </c>
      <c r="B11" s="297" t="s">
        <v>85</v>
      </c>
      <c r="C11" s="298"/>
      <c r="D11" s="297"/>
      <c r="E11" s="297"/>
      <c r="F11" s="297"/>
      <c r="G11" s="297"/>
      <c r="H11" s="298" t="s">
        <v>160</v>
      </c>
      <c r="I11" s="703" t="s">
        <v>768</v>
      </c>
      <c r="J11" s="703"/>
      <c r="K11" s="703"/>
      <c r="L11" s="703"/>
      <c r="M11" s="703"/>
      <c r="N11" s="703"/>
      <c r="O11" s="703"/>
      <c r="P11" s="704"/>
      <c r="Q11" s="299">
        <v>1</v>
      </c>
      <c r="R11" s="699"/>
      <c r="S11" s="700"/>
      <c r="T11" s="699"/>
      <c r="U11" s="700"/>
      <c r="V11" s="315"/>
      <c r="W11" s="131"/>
      <c r="X11" s="132"/>
      <c r="Y11" s="300">
        <v>2</v>
      </c>
      <c r="Z11" s="300" t="b">
        <v>0</v>
      </c>
      <c r="AA11" s="295" t="b">
        <v>0</v>
      </c>
      <c r="AB11" s="295">
        <v>10</v>
      </c>
      <c r="AF11" s="295">
        <v>10</v>
      </c>
    </row>
    <row r="12" spans="1:34" s="295" customFormat="1" ht="30" customHeight="1" x14ac:dyDescent="0.15">
      <c r="A12" s="296" t="s">
        <v>164</v>
      </c>
      <c r="B12" s="297" t="s">
        <v>85</v>
      </c>
      <c r="C12" s="298"/>
      <c r="D12" s="297"/>
      <c r="E12" s="297"/>
      <c r="F12" s="297"/>
      <c r="G12" s="297"/>
      <c r="H12" s="298" t="s">
        <v>160</v>
      </c>
      <c r="I12" s="703" t="s">
        <v>165</v>
      </c>
      <c r="J12" s="703"/>
      <c r="K12" s="703"/>
      <c r="L12" s="703"/>
      <c r="M12" s="703"/>
      <c r="N12" s="703"/>
      <c r="O12" s="703"/>
      <c r="P12" s="704"/>
      <c r="Q12" s="299">
        <v>1</v>
      </c>
      <c r="R12" s="699"/>
      <c r="S12" s="700"/>
      <c r="T12" s="699"/>
      <c r="U12" s="700"/>
      <c r="V12" s="315"/>
      <c r="W12" s="131"/>
      <c r="X12" s="132"/>
      <c r="Y12" s="300">
        <v>2</v>
      </c>
      <c r="Z12" s="300" t="b">
        <v>1</v>
      </c>
      <c r="AA12" s="295" t="b">
        <v>0</v>
      </c>
    </row>
    <row r="13" spans="1:34" s="295" customFormat="1" ht="16" customHeight="1" x14ac:dyDescent="0.15">
      <c r="A13" s="296" t="s">
        <v>166</v>
      </c>
      <c r="B13" s="297" t="s">
        <v>85</v>
      </c>
      <c r="C13" s="298"/>
      <c r="D13" s="297"/>
      <c r="E13" s="297"/>
      <c r="F13" s="297"/>
      <c r="G13" s="297"/>
      <c r="H13" s="298" t="s">
        <v>160</v>
      </c>
      <c r="I13" s="703" t="s">
        <v>167</v>
      </c>
      <c r="J13" s="703"/>
      <c r="K13" s="703"/>
      <c r="L13" s="703"/>
      <c r="M13" s="703"/>
      <c r="N13" s="703"/>
      <c r="O13" s="703"/>
      <c r="P13" s="704"/>
      <c r="Q13" s="299">
        <v>2</v>
      </c>
      <c r="R13" s="699"/>
      <c r="S13" s="700"/>
      <c r="T13" s="699"/>
      <c r="U13" s="700"/>
      <c r="V13" s="315"/>
      <c r="W13" s="131"/>
      <c r="X13" s="132"/>
      <c r="Y13" s="300">
        <v>2</v>
      </c>
      <c r="Z13" s="300" t="b">
        <v>1</v>
      </c>
      <c r="AA13" s="295" t="b">
        <v>0</v>
      </c>
    </row>
    <row r="14" spans="1:34" s="295" customFormat="1" ht="30" customHeight="1" x14ac:dyDescent="0.15">
      <c r="A14" s="296" t="s">
        <v>168</v>
      </c>
      <c r="B14" s="297" t="s">
        <v>85</v>
      </c>
      <c r="C14" s="298"/>
      <c r="D14" s="297"/>
      <c r="E14" s="297"/>
      <c r="F14" s="297"/>
      <c r="G14" s="297"/>
      <c r="H14" s="298" t="s">
        <v>160</v>
      </c>
      <c r="I14" s="703" t="s">
        <v>169</v>
      </c>
      <c r="J14" s="703"/>
      <c r="K14" s="703"/>
      <c r="L14" s="703"/>
      <c r="M14" s="703"/>
      <c r="N14" s="703"/>
      <c r="O14" s="703"/>
      <c r="P14" s="704"/>
      <c r="Q14" s="299">
        <v>3</v>
      </c>
      <c r="R14" s="701"/>
      <c r="S14" s="702"/>
      <c r="T14" s="701"/>
      <c r="U14" s="702"/>
      <c r="V14" s="315"/>
      <c r="W14" s="131"/>
      <c r="X14" s="132"/>
      <c r="Y14" s="300">
        <v>2</v>
      </c>
      <c r="Z14" s="300" t="b">
        <v>1</v>
      </c>
      <c r="AA14" s="295" t="b">
        <v>0</v>
      </c>
    </row>
    <row r="15" spans="1:34" s="295" customFormat="1" ht="15" customHeight="1" x14ac:dyDescent="0.15">
      <c r="A15" s="301" t="s">
        <v>770</v>
      </c>
      <c r="B15" s="302"/>
      <c r="C15" s="302"/>
      <c r="D15" s="302"/>
      <c r="E15" s="302"/>
      <c r="F15" s="302"/>
      <c r="G15" s="302"/>
      <c r="H15" s="302"/>
      <c r="I15" s="695" t="s">
        <v>771</v>
      </c>
      <c r="J15" s="696"/>
      <c r="K15" s="696"/>
      <c r="L15" s="696"/>
      <c r="M15" s="696"/>
      <c r="N15" s="696"/>
      <c r="O15" s="696"/>
      <c r="P15" s="696"/>
      <c r="Q15" s="303"/>
      <c r="R15" s="136"/>
      <c r="S15" s="137"/>
      <c r="T15" s="136"/>
      <c r="U15" s="154"/>
      <c r="V15" s="366"/>
      <c r="W15" s="366"/>
      <c r="X15" s="157"/>
      <c r="Z15" s="300" t="b">
        <v>1</v>
      </c>
    </row>
    <row r="16" spans="1:34" s="295" customFormat="1" ht="16" customHeight="1" x14ac:dyDescent="0.15">
      <c r="A16" s="296" t="s">
        <v>170</v>
      </c>
      <c r="B16" s="297" t="s">
        <v>85</v>
      </c>
      <c r="C16" s="298" t="s">
        <v>160</v>
      </c>
      <c r="D16" s="297"/>
      <c r="E16" s="297"/>
      <c r="F16" s="304"/>
      <c r="G16" s="297"/>
      <c r="H16" s="298" t="s">
        <v>160</v>
      </c>
      <c r="I16" s="703" t="s">
        <v>772</v>
      </c>
      <c r="J16" s="703"/>
      <c r="K16" s="703"/>
      <c r="L16" s="703"/>
      <c r="M16" s="703"/>
      <c r="N16" s="703"/>
      <c r="O16" s="703"/>
      <c r="P16" s="704"/>
      <c r="Q16" s="299">
        <v>2</v>
      </c>
      <c r="R16" s="697"/>
      <c r="S16" s="698"/>
      <c r="T16" s="697"/>
      <c r="U16" s="698"/>
      <c r="V16" s="315"/>
      <c r="W16" s="131"/>
      <c r="X16" s="132"/>
      <c r="Y16" s="300">
        <v>2</v>
      </c>
      <c r="Z16" s="300" t="b">
        <v>1</v>
      </c>
      <c r="AA16" s="295" t="b">
        <v>0</v>
      </c>
    </row>
    <row r="17" spans="1:27" s="295" customFormat="1" ht="30" customHeight="1" x14ac:dyDescent="0.15">
      <c r="A17" s="296" t="s">
        <v>172</v>
      </c>
      <c r="B17" s="297" t="s">
        <v>85</v>
      </c>
      <c r="C17" s="298" t="s">
        <v>160</v>
      </c>
      <c r="D17" s="297"/>
      <c r="E17" s="297"/>
      <c r="F17" s="297"/>
      <c r="G17" s="297"/>
      <c r="H17" s="297"/>
      <c r="I17" s="703" t="s">
        <v>173</v>
      </c>
      <c r="J17" s="703"/>
      <c r="K17" s="703"/>
      <c r="L17" s="703"/>
      <c r="M17" s="703"/>
      <c r="N17" s="703"/>
      <c r="O17" s="703"/>
      <c r="P17" s="704"/>
      <c r="Q17" s="299">
        <v>3</v>
      </c>
      <c r="R17" s="699"/>
      <c r="S17" s="700"/>
      <c r="T17" s="699"/>
      <c r="U17" s="700"/>
      <c r="V17" s="315"/>
      <c r="W17" s="131"/>
      <c r="X17" s="132"/>
      <c r="Y17" s="300">
        <v>2</v>
      </c>
      <c r="Z17" s="300" t="b">
        <v>1</v>
      </c>
      <c r="AA17" s="295" t="b">
        <v>0</v>
      </c>
    </row>
    <row r="18" spans="1:27" s="295" customFormat="1" ht="44" customHeight="1" x14ac:dyDescent="0.15">
      <c r="A18" s="296" t="s">
        <v>174</v>
      </c>
      <c r="B18" s="297" t="s">
        <v>85</v>
      </c>
      <c r="C18" s="297"/>
      <c r="D18" s="298" t="s">
        <v>160</v>
      </c>
      <c r="E18" s="297"/>
      <c r="F18" s="297"/>
      <c r="G18" s="297"/>
      <c r="H18" s="298" t="s">
        <v>160</v>
      </c>
      <c r="I18" s="703" t="s">
        <v>175</v>
      </c>
      <c r="J18" s="703"/>
      <c r="K18" s="703"/>
      <c r="L18" s="703"/>
      <c r="M18" s="703"/>
      <c r="N18" s="703"/>
      <c r="O18" s="703"/>
      <c r="P18" s="704"/>
      <c r="Q18" s="299">
        <v>3</v>
      </c>
      <c r="R18" s="699"/>
      <c r="S18" s="700"/>
      <c r="T18" s="699"/>
      <c r="U18" s="700"/>
      <c r="V18" s="315"/>
      <c r="W18" s="467"/>
      <c r="X18" s="132"/>
      <c r="Y18" s="300">
        <v>2</v>
      </c>
      <c r="Z18" s="300" t="b">
        <v>1</v>
      </c>
      <c r="AA18" s="295" t="b">
        <v>0</v>
      </c>
    </row>
    <row r="19" spans="1:27" s="295" customFormat="1" ht="30" customHeight="1" x14ac:dyDescent="0.15">
      <c r="A19" s="296" t="s">
        <v>176</v>
      </c>
      <c r="B19" s="297" t="s">
        <v>85</v>
      </c>
      <c r="C19" s="297"/>
      <c r="D19" s="298" t="s">
        <v>160</v>
      </c>
      <c r="E19" s="297"/>
      <c r="F19" s="297"/>
      <c r="G19" s="297"/>
      <c r="H19" s="297"/>
      <c r="I19" s="703" t="s">
        <v>177</v>
      </c>
      <c r="J19" s="703"/>
      <c r="K19" s="703"/>
      <c r="L19" s="703"/>
      <c r="M19" s="703"/>
      <c r="N19" s="703"/>
      <c r="O19" s="703"/>
      <c r="P19" s="704"/>
      <c r="Q19" s="299">
        <v>2</v>
      </c>
      <c r="R19" s="701"/>
      <c r="S19" s="702"/>
      <c r="T19" s="701"/>
      <c r="U19" s="702"/>
      <c r="V19" s="315"/>
      <c r="W19" s="131"/>
      <c r="X19" s="132"/>
      <c r="Y19" s="300">
        <v>2</v>
      </c>
      <c r="Z19" s="300" t="b">
        <v>1</v>
      </c>
      <c r="AA19" s="295" t="b">
        <v>0</v>
      </c>
    </row>
    <row r="20" spans="1:27" s="295" customFormat="1" ht="15" customHeight="1" x14ac:dyDescent="0.15">
      <c r="A20" s="301" t="s">
        <v>773</v>
      </c>
      <c r="B20" s="302"/>
      <c r="C20" s="302"/>
      <c r="D20" s="302"/>
      <c r="E20" s="302"/>
      <c r="F20" s="302"/>
      <c r="G20" s="302"/>
      <c r="H20" s="302"/>
      <c r="I20" s="721" t="s">
        <v>774</v>
      </c>
      <c r="J20" s="721"/>
      <c r="K20" s="721"/>
      <c r="L20" s="721"/>
      <c r="M20" s="721"/>
      <c r="N20" s="721"/>
      <c r="O20" s="703"/>
      <c r="P20" s="704"/>
      <c r="Q20" s="303"/>
      <c r="R20" s="136"/>
      <c r="S20" s="138"/>
      <c r="T20" s="305"/>
      <c r="U20" s="306"/>
      <c r="V20" s="366"/>
      <c r="W20" s="366"/>
      <c r="X20" s="157"/>
      <c r="Y20" s="300">
        <v>2</v>
      </c>
      <c r="Z20" s="300" t="b">
        <v>1</v>
      </c>
      <c r="AA20" s="295" t="b">
        <v>0</v>
      </c>
    </row>
    <row r="21" spans="1:27" s="295" customFormat="1" ht="16" customHeight="1" x14ac:dyDescent="0.15">
      <c r="A21" s="296" t="s">
        <v>178</v>
      </c>
      <c r="B21" s="297" t="s">
        <v>85</v>
      </c>
      <c r="C21" s="298" t="s">
        <v>160</v>
      </c>
      <c r="D21" s="297"/>
      <c r="E21" s="297"/>
      <c r="F21" s="297"/>
      <c r="G21" s="297"/>
      <c r="H21" s="297"/>
      <c r="I21" s="703" t="s">
        <v>179</v>
      </c>
      <c r="J21" s="703"/>
      <c r="K21" s="703"/>
      <c r="L21" s="703"/>
      <c r="M21" s="703"/>
      <c r="N21" s="703"/>
      <c r="O21" s="703"/>
      <c r="P21" s="704"/>
      <c r="Q21" s="299">
        <v>1</v>
      </c>
      <c r="R21" s="697"/>
      <c r="S21" s="698"/>
      <c r="T21" s="697"/>
      <c r="U21" s="698"/>
      <c r="V21" s="315"/>
      <c r="W21" s="131"/>
      <c r="X21" s="132"/>
      <c r="Y21" s="300">
        <v>2</v>
      </c>
      <c r="Z21" s="300" t="b">
        <v>1</v>
      </c>
      <c r="AA21" s="295" t="b">
        <v>0</v>
      </c>
    </row>
    <row r="22" spans="1:27" s="295" customFormat="1" ht="44" customHeight="1" x14ac:dyDescent="0.15">
      <c r="A22" s="296" t="s">
        <v>180</v>
      </c>
      <c r="B22" s="297" t="s">
        <v>85</v>
      </c>
      <c r="C22" s="298" t="s">
        <v>160</v>
      </c>
      <c r="D22" s="297"/>
      <c r="E22" s="297"/>
      <c r="F22" s="297"/>
      <c r="G22" s="297"/>
      <c r="H22" s="297"/>
      <c r="I22" s="703" t="s">
        <v>181</v>
      </c>
      <c r="J22" s="703"/>
      <c r="K22" s="703"/>
      <c r="L22" s="703"/>
      <c r="M22" s="703"/>
      <c r="N22" s="703"/>
      <c r="O22" s="703"/>
      <c r="P22" s="704"/>
      <c r="Q22" s="299">
        <v>1</v>
      </c>
      <c r="R22" s="699"/>
      <c r="S22" s="700"/>
      <c r="T22" s="699"/>
      <c r="U22" s="700"/>
      <c r="V22" s="315"/>
      <c r="W22" s="131"/>
      <c r="X22" s="132"/>
      <c r="Y22" s="300">
        <v>2</v>
      </c>
      <c r="Z22" s="300" t="b">
        <v>1</v>
      </c>
      <c r="AA22" s="295" t="b">
        <v>0</v>
      </c>
    </row>
    <row r="23" spans="1:27" s="295" customFormat="1" ht="30" customHeight="1" x14ac:dyDescent="0.15">
      <c r="A23" s="296" t="s">
        <v>182</v>
      </c>
      <c r="B23" s="297"/>
      <c r="C23" s="298"/>
      <c r="D23" s="297"/>
      <c r="E23" s="297"/>
      <c r="F23" s="297"/>
      <c r="G23" s="297"/>
      <c r="H23" s="297"/>
      <c r="I23" s="719" t="s">
        <v>183</v>
      </c>
      <c r="J23" s="719"/>
      <c r="K23" s="719"/>
      <c r="L23" s="719"/>
      <c r="M23" s="719"/>
      <c r="N23" s="719"/>
      <c r="O23" s="719"/>
      <c r="P23" s="720"/>
      <c r="Q23" s="299">
        <v>1</v>
      </c>
      <c r="R23" s="701"/>
      <c r="S23" s="702"/>
      <c r="T23" s="701"/>
      <c r="U23" s="702"/>
      <c r="V23" s="315"/>
      <c r="W23" s="131"/>
      <c r="X23" s="132"/>
      <c r="Y23" s="300">
        <v>2</v>
      </c>
      <c r="Z23" s="300" t="b">
        <v>1</v>
      </c>
      <c r="AA23" s="295" t="b">
        <v>0</v>
      </c>
    </row>
    <row r="24" spans="1:27" s="295" customFormat="1" ht="15" customHeight="1" x14ac:dyDescent="0.15">
      <c r="A24" s="301" t="s">
        <v>775</v>
      </c>
      <c r="B24" s="302"/>
      <c r="C24" s="302"/>
      <c r="D24" s="302"/>
      <c r="E24" s="302"/>
      <c r="F24" s="302"/>
      <c r="G24" s="302"/>
      <c r="H24" s="307"/>
      <c r="I24" s="695" t="s">
        <v>776</v>
      </c>
      <c r="J24" s="696"/>
      <c r="K24" s="696"/>
      <c r="L24" s="696"/>
      <c r="M24" s="696"/>
      <c r="N24" s="696"/>
      <c r="O24" s="308"/>
      <c r="P24" s="308"/>
      <c r="Q24" s="303"/>
      <c r="R24" s="136"/>
      <c r="S24" s="138"/>
      <c r="T24" s="136"/>
      <c r="U24" s="155"/>
      <c r="V24" s="366"/>
      <c r="W24" s="366"/>
      <c r="X24" s="157"/>
      <c r="Y24" s="300">
        <v>2</v>
      </c>
      <c r="Z24" s="300" t="b">
        <v>1</v>
      </c>
      <c r="AA24" s="295" t="b">
        <v>0</v>
      </c>
    </row>
    <row r="25" spans="1:27" s="295" customFormat="1" ht="30" customHeight="1" x14ac:dyDescent="0.15">
      <c r="A25" s="296" t="s">
        <v>184</v>
      </c>
      <c r="B25" s="297" t="s">
        <v>85</v>
      </c>
      <c r="C25" s="297"/>
      <c r="D25" s="297"/>
      <c r="E25" s="297"/>
      <c r="F25" s="297"/>
      <c r="G25" s="297"/>
      <c r="H25" s="298" t="s">
        <v>160</v>
      </c>
      <c r="I25" s="717" t="s">
        <v>185</v>
      </c>
      <c r="J25" s="717"/>
      <c r="K25" s="717"/>
      <c r="L25" s="717"/>
      <c r="M25" s="717"/>
      <c r="N25" s="717"/>
      <c r="O25" s="717"/>
      <c r="P25" s="718"/>
      <c r="Q25" s="299">
        <v>1</v>
      </c>
      <c r="R25" s="697"/>
      <c r="S25" s="698"/>
      <c r="T25" s="697"/>
      <c r="U25" s="698"/>
      <c r="V25" s="315"/>
      <c r="W25" s="131"/>
      <c r="X25" s="132"/>
      <c r="Y25" s="300">
        <v>2</v>
      </c>
      <c r="Z25" s="300" t="b">
        <v>1</v>
      </c>
      <c r="AA25" s="295" t="b">
        <v>0</v>
      </c>
    </row>
    <row r="26" spans="1:27" s="295" customFormat="1" ht="30" customHeight="1" x14ac:dyDescent="0.15">
      <c r="A26" s="296" t="s">
        <v>186</v>
      </c>
      <c r="B26" s="297" t="s">
        <v>85</v>
      </c>
      <c r="C26" s="297"/>
      <c r="D26" s="297"/>
      <c r="E26" s="297"/>
      <c r="F26" s="297"/>
      <c r="G26" s="297"/>
      <c r="H26" s="298" t="s">
        <v>160</v>
      </c>
      <c r="I26" s="703" t="s">
        <v>187</v>
      </c>
      <c r="J26" s="703"/>
      <c r="K26" s="703"/>
      <c r="L26" s="703"/>
      <c r="M26" s="703"/>
      <c r="N26" s="703"/>
      <c r="O26" s="703"/>
      <c r="P26" s="704"/>
      <c r="Q26" s="299">
        <v>1</v>
      </c>
      <c r="R26" s="699"/>
      <c r="S26" s="700"/>
      <c r="T26" s="699"/>
      <c r="U26" s="700"/>
      <c r="V26" s="315"/>
      <c r="W26" s="131"/>
      <c r="X26" s="132"/>
      <c r="Y26" s="300">
        <v>2</v>
      </c>
      <c r="Z26" s="300" t="b">
        <v>1</v>
      </c>
      <c r="AA26" s="295" t="b">
        <v>0</v>
      </c>
    </row>
    <row r="27" spans="1:27" s="295" customFormat="1" ht="16" customHeight="1" x14ac:dyDescent="0.15">
      <c r="A27" s="296" t="s">
        <v>188</v>
      </c>
      <c r="B27" s="297" t="s">
        <v>85</v>
      </c>
      <c r="C27" s="298" t="s">
        <v>160</v>
      </c>
      <c r="D27" s="298" t="s">
        <v>160</v>
      </c>
      <c r="E27" s="298" t="s">
        <v>160</v>
      </c>
      <c r="F27" s="298" t="s">
        <v>160</v>
      </c>
      <c r="G27" s="298" t="s">
        <v>160</v>
      </c>
      <c r="H27" s="297"/>
      <c r="I27" s="719" t="s">
        <v>189</v>
      </c>
      <c r="J27" s="719"/>
      <c r="K27" s="719"/>
      <c r="L27" s="719"/>
      <c r="M27" s="719"/>
      <c r="N27" s="719"/>
      <c r="O27" s="719"/>
      <c r="P27" s="720"/>
      <c r="Q27" s="299">
        <v>1</v>
      </c>
      <c r="R27" s="701"/>
      <c r="S27" s="702"/>
      <c r="T27" s="701"/>
      <c r="U27" s="702"/>
      <c r="V27" s="315"/>
      <c r="W27" s="131"/>
      <c r="X27" s="132"/>
      <c r="Y27" s="300">
        <v>2</v>
      </c>
      <c r="Z27" s="300" t="b">
        <v>1</v>
      </c>
      <c r="AA27" s="295" t="b">
        <v>0</v>
      </c>
    </row>
    <row r="28" spans="1:27" s="295" customFormat="1" ht="15" customHeight="1" x14ac:dyDescent="0.15">
      <c r="A28" s="301" t="s">
        <v>777</v>
      </c>
      <c r="B28" s="302"/>
      <c r="C28" s="302"/>
      <c r="D28" s="302"/>
      <c r="E28" s="302"/>
      <c r="F28" s="302"/>
      <c r="G28" s="302"/>
      <c r="H28" s="307"/>
      <c r="I28" s="695" t="s">
        <v>778</v>
      </c>
      <c r="J28" s="696"/>
      <c r="K28" s="696"/>
      <c r="L28" s="696"/>
      <c r="M28" s="696"/>
      <c r="N28" s="696"/>
      <c r="O28" s="308"/>
      <c r="P28" s="308"/>
      <c r="Q28" s="309"/>
      <c r="R28" s="139"/>
      <c r="S28" s="140"/>
      <c r="T28" s="139"/>
      <c r="U28" s="156"/>
      <c r="V28" s="366"/>
      <c r="W28" s="366"/>
      <c r="X28" s="157"/>
      <c r="Y28" s="300">
        <v>2</v>
      </c>
      <c r="Z28" s="300" t="b">
        <v>1</v>
      </c>
      <c r="AA28" s="295" t="b">
        <v>0</v>
      </c>
    </row>
    <row r="29" spans="1:27" s="295" customFormat="1" ht="30" customHeight="1" x14ac:dyDescent="0.15">
      <c r="A29" s="296" t="s">
        <v>190</v>
      </c>
      <c r="B29" s="297" t="s">
        <v>85</v>
      </c>
      <c r="C29" s="297"/>
      <c r="D29" s="297"/>
      <c r="E29" s="297"/>
      <c r="F29" s="297"/>
      <c r="G29" s="297"/>
      <c r="H29" s="298" t="s">
        <v>160</v>
      </c>
      <c r="I29" s="717" t="s">
        <v>191</v>
      </c>
      <c r="J29" s="717"/>
      <c r="K29" s="717"/>
      <c r="L29" s="717"/>
      <c r="M29" s="717"/>
      <c r="N29" s="717"/>
      <c r="O29" s="717"/>
      <c r="P29" s="718"/>
      <c r="Q29" s="299">
        <v>1</v>
      </c>
      <c r="R29" s="697"/>
      <c r="S29" s="698"/>
      <c r="T29" s="697"/>
      <c r="U29" s="698"/>
      <c r="V29" s="315"/>
      <c r="W29" s="131"/>
      <c r="X29" s="132"/>
      <c r="Y29" s="300">
        <v>2</v>
      </c>
      <c r="Z29" s="300" t="b">
        <v>1</v>
      </c>
      <c r="AA29" s="295" t="b">
        <v>0</v>
      </c>
    </row>
    <row r="30" spans="1:27" s="295" customFormat="1" ht="15" customHeight="1" x14ac:dyDescent="0.15">
      <c r="A30" s="296" t="s">
        <v>192</v>
      </c>
      <c r="B30" s="304" t="s">
        <v>195</v>
      </c>
      <c r="C30" s="298" t="s">
        <v>160</v>
      </c>
      <c r="D30" s="298" t="s">
        <v>160</v>
      </c>
      <c r="E30" s="298" t="s">
        <v>160</v>
      </c>
      <c r="F30" s="298" t="s">
        <v>160</v>
      </c>
      <c r="G30" s="298" t="s">
        <v>160</v>
      </c>
      <c r="H30" s="298" t="s">
        <v>160</v>
      </c>
      <c r="I30" s="703" t="s">
        <v>193</v>
      </c>
      <c r="J30" s="703"/>
      <c r="K30" s="703"/>
      <c r="L30" s="703"/>
      <c r="M30" s="703"/>
      <c r="N30" s="703"/>
      <c r="O30" s="703"/>
      <c r="P30" s="704"/>
      <c r="Q30" s="299">
        <v>1</v>
      </c>
      <c r="R30" s="699"/>
      <c r="S30" s="700"/>
      <c r="T30" s="699"/>
      <c r="U30" s="700"/>
      <c r="V30" s="315"/>
      <c r="W30" s="131"/>
      <c r="X30" s="132"/>
      <c r="Y30" s="300">
        <v>2</v>
      </c>
      <c r="Z30" s="300" t="b">
        <v>1</v>
      </c>
      <c r="AA30" s="295" t="b">
        <v>0</v>
      </c>
    </row>
    <row r="31" spans="1:27" s="295" customFormat="1" ht="15" customHeight="1" x14ac:dyDescent="0.15">
      <c r="A31" s="296" t="s">
        <v>194</v>
      </c>
      <c r="B31" s="304"/>
      <c r="C31" s="298"/>
      <c r="D31" s="298"/>
      <c r="E31" s="298"/>
      <c r="F31" s="298"/>
      <c r="G31" s="298"/>
      <c r="H31" s="298"/>
      <c r="I31" s="703" t="s">
        <v>196</v>
      </c>
      <c r="J31" s="703"/>
      <c r="K31" s="703"/>
      <c r="L31" s="703"/>
      <c r="M31" s="703"/>
      <c r="N31" s="703"/>
      <c r="O31" s="703"/>
      <c r="P31" s="704"/>
      <c r="Q31" s="299">
        <v>1</v>
      </c>
      <c r="R31" s="699"/>
      <c r="S31" s="700"/>
      <c r="T31" s="699"/>
      <c r="U31" s="700"/>
      <c r="V31" s="315"/>
      <c r="W31" s="131"/>
      <c r="X31" s="132"/>
      <c r="Y31" s="300">
        <v>2</v>
      </c>
      <c r="Z31" s="300" t="b">
        <v>1</v>
      </c>
      <c r="AA31" s="295" t="b">
        <v>0</v>
      </c>
    </row>
    <row r="32" spans="1:27" s="295" customFormat="1" ht="15" customHeight="1" x14ac:dyDescent="0.15">
      <c r="A32" s="296" t="s">
        <v>197</v>
      </c>
      <c r="B32" s="304"/>
      <c r="C32" s="298"/>
      <c r="D32" s="298"/>
      <c r="E32" s="298"/>
      <c r="F32" s="298"/>
      <c r="G32" s="298"/>
      <c r="H32" s="298"/>
      <c r="I32" s="703" t="s">
        <v>198</v>
      </c>
      <c r="J32" s="703"/>
      <c r="K32" s="703"/>
      <c r="L32" s="703"/>
      <c r="M32" s="703"/>
      <c r="N32" s="703"/>
      <c r="O32" s="703"/>
      <c r="P32" s="704"/>
      <c r="Q32" s="299">
        <v>1</v>
      </c>
      <c r="R32" s="699"/>
      <c r="S32" s="700"/>
      <c r="T32" s="699"/>
      <c r="U32" s="700"/>
      <c r="V32" s="315"/>
      <c r="W32" s="131"/>
      <c r="X32" s="132"/>
      <c r="Y32" s="300">
        <v>2</v>
      </c>
      <c r="Z32" s="300" t="b">
        <v>1</v>
      </c>
      <c r="AA32" s="295" t="b">
        <v>0</v>
      </c>
    </row>
    <row r="33" spans="1:35" s="295" customFormat="1" ht="15" customHeight="1" x14ac:dyDescent="0.15">
      <c r="A33" s="296" t="s">
        <v>199</v>
      </c>
      <c r="B33" s="304"/>
      <c r="C33" s="298"/>
      <c r="D33" s="298"/>
      <c r="E33" s="298"/>
      <c r="F33" s="298"/>
      <c r="G33" s="298"/>
      <c r="H33" s="298"/>
      <c r="I33" s="703" t="s">
        <v>200</v>
      </c>
      <c r="J33" s="703"/>
      <c r="K33" s="703"/>
      <c r="L33" s="703"/>
      <c r="M33" s="703"/>
      <c r="N33" s="703"/>
      <c r="O33" s="703"/>
      <c r="P33" s="704"/>
      <c r="Q33" s="299">
        <v>1</v>
      </c>
      <c r="R33" s="699"/>
      <c r="S33" s="700"/>
      <c r="T33" s="699"/>
      <c r="U33" s="700"/>
      <c r="V33" s="315"/>
      <c r="W33" s="131"/>
      <c r="X33" s="132"/>
      <c r="Y33" s="300">
        <v>2</v>
      </c>
      <c r="Z33" s="300" t="b">
        <v>1</v>
      </c>
      <c r="AA33" s="295" t="b">
        <v>0</v>
      </c>
    </row>
    <row r="34" spans="1:35" s="295" customFormat="1" ht="15" customHeight="1" x14ac:dyDescent="0.15">
      <c r="A34" s="296" t="s">
        <v>201</v>
      </c>
      <c r="B34" s="304"/>
      <c r="C34" s="298"/>
      <c r="D34" s="298"/>
      <c r="E34" s="298"/>
      <c r="F34" s="298"/>
      <c r="G34" s="298"/>
      <c r="H34" s="298"/>
      <c r="I34" s="703" t="s">
        <v>202</v>
      </c>
      <c r="J34" s="703"/>
      <c r="K34" s="703"/>
      <c r="L34" s="703"/>
      <c r="M34" s="703"/>
      <c r="N34" s="703"/>
      <c r="O34" s="703"/>
      <c r="P34" s="704"/>
      <c r="Q34" s="299">
        <v>2</v>
      </c>
      <c r="R34" s="699"/>
      <c r="S34" s="700"/>
      <c r="T34" s="699"/>
      <c r="U34" s="700"/>
      <c r="V34" s="315"/>
      <c r="W34" s="131"/>
      <c r="X34" s="132"/>
      <c r="Y34" s="300">
        <v>2</v>
      </c>
      <c r="Z34" s="300" t="b">
        <v>1</v>
      </c>
      <c r="AA34" s="295" t="b">
        <v>0</v>
      </c>
    </row>
    <row r="35" spans="1:35" s="295" customFormat="1" ht="15" customHeight="1" x14ac:dyDescent="0.15">
      <c r="A35" s="296" t="s">
        <v>203</v>
      </c>
      <c r="B35" s="304"/>
      <c r="C35" s="298"/>
      <c r="D35" s="298"/>
      <c r="E35" s="298"/>
      <c r="F35" s="298"/>
      <c r="G35" s="298"/>
      <c r="H35" s="298"/>
      <c r="I35" s="703" t="s">
        <v>204</v>
      </c>
      <c r="J35" s="703"/>
      <c r="K35" s="703"/>
      <c r="L35" s="703"/>
      <c r="M35" s="703"/>
      <c r="N35" s="703"/>
      <c r="O35" s="703"/>
      <c r="P35" s="704"/>
      <c r="Q35" s="299">
        <v>1</v>
      </c>
      <c r="R35" s="699"/>
      <c r="S35" s="700"/>
      <c r="T35" s="699"/>
      <c r="U35" s="700"/>
      <c r="V35" s="315"/>
      <c r="W35" s="132"/>
      <c r="X35" s="132"/>
      <c r="Y35" s="300">
        <v>2</v>
      </c>
      <c r="Z35" s="300" t="b">
        <v>1</v>
      </c>
      <c r="AA35" s="295" t="b">
        <v>0</v>
      </c>
    </row>
    <row r="36" spans="1:35" s="295" customFormat="1" ht="15" customHeight="1" x14ac:dyDescent="0.15">
      <c r="A36" s="296" t="s">
        <v>205</v>
      </c>
      <c r="B36" s="304"/>
      <c r="C36" s="298"/>
      <c r="D36" s="298"/>
      <c r="E36" s="298"/>
      <c r="F36" s="298"/>
      <c r="G36" s="298"/>
      <c r="H36" s="298"/>
      <c r="I36" s="703" t="s">
        <v>206</v>
      </c>
      <c r="J36" s="703"/>
      <c r="K36" s="703"/>
      <c r="L36" s="703"/>
      <c r="M36" s="703"/>
      <c r="N36" s="703"/>
      <c r="O36" s="703"/>
      <c r="P36" s="704"/>
      <c r="Q36" s="299">
        <v>1</v>
      </c>
      <c r="R36" s="699"/>
      <c r="S36" s="700"/>
      <c r="T36" s="699"/>
      <c r="U36" s="700"/>
      <c r="V36" s="315"/>
      <c r="W36" s="131"/>
      <c r="X36" s="132"/>
      <c r="Y36" s="300">
        <v>2</v>
      </c>
      <c r="Z36" s="300" t="b">
        <v>1</v>
      </c>
      <c r="AA36" s="295" t="b">
        <v>0</v>
      </c>
    </row>
    <row r="37" spans="1:35" s="295" customFormat="1" ht="15" customHeight="1" x14ac:dyDescent="0.15">
      <c r="A37" s="296" t="s">
        <v>207</v>
      </c>
      <c r="B37" s="304"/>
      <c r="C37" s="298"/>
      <c r="D37" s="298"/>
      <c r="E37" s="298"/>
      <c r="F37" s="298"/>
      <c r="G37" s="298"/>
      <c r="H37" s="298"/>
      <c r="I37" s="703" t="s">
        <v>208</v>
      </c>
      <c r="J37" s="703"/>
      <c r="K37" s="703"/>
      <c r="L37" s="703"/>
      <c r="M37" s="703"/>
      <c r="N37" s="703"/>
      <c r="O37" s="703"/>
      <c r="P37" s="704"/>
      <c r="Q37" s="299">
        <v>1</v>
      </c>
      <c r="R37" s="699"/>
      <c r="S37" s="700"/>
      <c r="T37" s="699"/>
      <c r="U37" s="700"/>
      <c r="V37" s="315"/>
      <c r="W37" s="131"/>
      <c r="X37" s="132"/>
      <c r="Y37" s="300">
        <v>2</v>
      </c>
      <c r="Z37" s="300" t="b">
        <v>1</v>
      </c>
      <c r="AA37" s="295" t="b">
        <v>0</v>
      </c>
    </row>
    <row r="38" spans="1:35" s="295" customFormat="1" ht="15" customHeight="1" x14ac:dyDescent="0.15">
      <c r="A38" s="296" t="s">
        <v>209</v>
      </c>
      <c r="B38" s="304"/>
      <c r="C38" s="298"/>
      <c r="D38" s="298"/>
      <c r="E38" s="298"/>
      <c r="F38" s="298"/>
      <c r="G38" s="298"/>
      <c r="H38" s="298"/>
      <c r="I38" s="703" t="s">
        <v>210</v>
      </c>
      <c r="J38" s="703"/>
      <c r="K38" s="703"/>
      <c r="L38" s="703"/>
      <c r="M38" s="703"/>
      <c r="N38" s="703"/>
      <c r="O38" s="703"/>
      <c r="P38" s="704"/>
      <c r="Q38" s="299">
        <v>1</v>
      </c>
      <c r="R38" s="699"/>
      <c r="S38" s="700"/>
      <c r="T38" s="699"/>
      <c r="U38" s="700"/>
      <c r="V38" s="315"/>
      <c r="W38" s="131"/>
      <c r="X38" s="132"/>
      <c r="Y38" s="300">
        <v>2</v>
      </c>
      <c r="Z38" s="300" t="b">
        <v>1</v>
      </c>
      <c r="AA38" s="295" t="b">
        <v>0</v>
      </c>
    </row>
    <row r="39" spans="1:35" s="295" customFormat="1" ht="15" customHeight="1" x14ac:dyDescent="0.15">
      <c r="A39" s="296" t="s">
        <v>211</v>
      </c>
      <c r="B39" s="304"/>
      <c r="C39" s="298"/>
      <c r="D39" s="298"/>
      <c r="E39" s="298"/>
      <c r="F39" s="298"/>
      <c r="G39" s="298"/>
      <c r="H39" s="298"/>
      <c r="I39" s="719" t="s">
        <v>212</v>
      </c>
      <c r="J39" s="719"/>
      <c r="K39" s="719"/>
      <c r="L39" s="719"/>
      <c r="M39" s="719"/>
      <c r="N39" s="719"/>
      <c r="O39" s="719"/>
      <c r="P39" s="720"/>
      <c r="Q39" s="299">
        <v>1</v>
      </c>
      <c r="R39" s="701"/>
      <c r="S39" s="702"/>
      <c r="T39" s="701"/>
      <c r="U39" s="702"/>
      <c r="V39" s="315"/>
      <c r="W39" s="131"/>
      <c r="X39" s="132"/>
      <c r="Y39" s="300">
        <v>2</v>
      </c>
      <c r="Z39" s="300" t="b">
        <v>1</v>
      </c>
      <c r="AA39" s="295" t="b">
        <v>0</v>
      </c>
    </row>
    <row r="40" spans="1:35" s="295" customFormat="1" ht="16" customHeight="1" x14ac:dyDescent="0.15">
      <c r="A40" s="301" t="s">
        <v>779</v>
      </c>
      <c r="B40" s="302"/>
      <c r="C40" s="302"/>
      <c r="D40" s="302"/>
      <c r="E40" s="302"/>
      <c r="F40" s="302"/>
      <c r="G40" s="302"/>
      <c r="H40" s="307"/>
      <c r="I40" s="695" t="s">
        <v>780</v>
      </c>
      <c r="J40" s="696"/>
      <c r="K40" s="696"/>
      <c r="L40" s="696"/>
      <c r="M40" s="696"/>
      <c r="N40" s="696"/>
      <c r="O40" s="308"/>
      <c r="P40" s="308"/>
      <c r="Q40" s="309"/>
      <c r="R40" s="139"/>
      <c r="S40" s="140"/>
      <c r="T40" s="139"/>
      <c r="U40" s="156"/>
      <c r="V40" s="366"/>
      <c r="W40" s="366"/>
      <c r="X40" s="157"/>
      <c r="Y40" s="300">
        <v>2</v>
      </c>
      <c r="Z40" s="300" t="b">
        <v>1</v>
      </c>
      <c r="AA40" s="295" t="b">
        <v>0</v>
      </c>
      <c r="AG40" s="295" t="s">
        <v>781</v>
      </c>
      <c r="AH40" s="705"/>
      <c r="AI40" s="706"/>
    </row>
    <row r="41" spans="1:35" s="295" customFormat="1" ht="30" customHeight="1" x14ac:dyDescent="0.15">
      <c r="A41" s="133" t="s">
        <v>213</v>
      </c>
      <c r="B41" s="304" t="s">
        <v>195</v>
      </c>
      <c r="C41" s="298" t="s">
        <v>160</v>
      </c>
      <c r="D41" s="298" t="s">
        <v>160</v>
      </c>
      <c r="E41" s="298" t="s">
        <v>160</v>
      </c>
      <c r="F41" s="298" t="s">
        <v>160</v>
      </c>
      <c r="G41" s="298" t="s">
        <v>160</v>
      </c>
      <c r="H41" s="298" t="s">
        <v>160</v>
      </c>
      <c r="I41" s="717" t="s">
        <v>214</v>
      </c>
      <c r="J41" s="717"/>
      <c r="K41" s="717"/>
      <c r="L41" s="717"/>
      <c r="M41" s="717"/>
      <c r="N41" s="717"/>
      <c r="O41" s="717"/>
      <c r="P41" s="718"/>
      <c r="Q41" s="299">
        <v>1</v>
      </c>
      <c r="R41" s="697"/>
      <c r="S41" s="698"/>
      <c r="T41" s="697"/>
      <c r="U41" s="698"/>
      <c r="V41" s="315"/>
      <c r="W41" s="131"/>
      <c r="X41" s="132"/>
      <c r="Y41" s="300">
        <v>2</v>
      </c>
      <c r="Z41" s="300" t="b">
        <v>1</v>
      </c>
      <c r="AA41" s="295" t="b">
        <v>0</v>
      </c>
      <c r="AG41" s="295" t="s">
        <v>782</v>
      </c>
      <c r="AH41" s="705"/>
      <c r="AI41" s="706"/>
    </row>
    <row r="42" spans="1:35" s="295" customFormat="1" ht="30" customHeight="1" x14ac:dyDescent="0.15">
      <c r="A42" s="133" t="s">
        <v>215</v>
      </c>
      <c r="B42" s="304" t="s">
        <v>195</v>
      </c>
      <c r="C42" s="298" t="s">
        <v>160</v>
      </c>
      <c r="D42" s="298" t="s">
        <v>160</v>
      </c>
      <c r="E42" s="298" t="s">
        <v>160</v>
      </c>
      <c r="F42" s="298" t="s">
        <v>160</v>
      </c>
      <c r="G42" s="297"/>
      <c r="H42" s="297"/>
      <c r="I42" s="703" t="s">
        <v>216</v>
      </c>
      <c r="J42" s="703"/>
      <c r="K42" s="703"/>
      <c r="L42" s="703"/>
      <c r="M42" s="703"/>
      <c r="N42" s="703"/>
      <c r="O42" s="703"/>
      <c r="P42" s="704"/>
      <c r="Q42" s="299">
        <v>10</v>
      </c>
      <c r="R42" s="699"/>
      <c r="S42" s="700"/>
      <c r="T42" s="699"/>
      <c r="U42" s="700"/>
      <c r="V42" s="315"/>
      <c r="W42" s="132"/>
      <c r="X42" s="132"/>
      <c r="Y42" s="300">
        <v>2</v>
      </c>
      <c r="Z42" s="300" t="b">
        <v>1</v>
      </c>
      <c r="AA42" s="295" t="b">
        <v>0</v>
      </c>
      <c r="AG42" s="295" t="s">
        <v>783</v>
      </c>
      <c r="AH42" s="705"/>
      <c r="AI42" s="706"/>
    </row>
    <row r="43" spans="1:35" s="295" customFormat="1" ht="30" customHeight="1" x14ac:dyDescent="0.15">
      <c r="A43" s="133" t="s">
        <v>217</v>
      </c>
      <c r="B43" s="304" t="s">
        <v>195</v>
      </c>
      <c r="C43" s="297"/>
      <c r="D43" s="298" t="s">
        <v>160</v>
      </c>
      <c r="E43" s="297"/>
      <c r="F43" s="297"/>
      <c r="G43" s="297"/>
      <c r="H43" s="297"/>
      <c r="I43" s="703" t="s">
        <v>784</v>
      </c>
      <c r="J43" s="703"/>
      <c r="K43" s="703"/>
      <c r="L43" s="703"/>
      <c r="M43" s="703"/>
      <c r="N43" s="703"/>
      <c r="O43" s="703"/>
      <c r="P43" s="704"/>
      <c r="Q43" s="299">
        <v>3</v>
      </c>
      <c r="R43" s="699"/>
      <c r="S43" s="700"/>
      <c r="T43" s="699"/>
      <c r="U43" s="700"/>
      <c r="V43" s="315"/>
      <c r="W43" s="131"/>
      <c r="X43" s="132"/>
      <c r="Y43" s="300">
        <v>2</v>
      </c>
      <c r="Z43" s="300" t="b">
        <v>1</v>
      </c>
      <c r="AA43" s="295" t="b">
        <v>0</v>
      </c>
    </row>
    <row r="44" spans="1:35" s="295" customFormat="1" ht="30" customHeight="1" x14ac:dyDescent="0.15">
      <c r="A44" s="133" t="s">
        <v>218</v>
      </c>
      <c r="B44" s="297" t="s">
        <v>85</v>
      </c>
      <c r="C44" s="298" t="s">
        <v>160</v>
      </c>
      <c r="D44" s="298"/>
      <c r="E44" s="297"/>
      <c r="F44" s="297"/>
      <c r="G44" s="297"/>
      <c r="H44" s="297"/>
      <c r="I44" s="703" t="s">
        <v>219</v>
      </c>
      <c r="J44" s="703"/>
      <c r="K44" s="703"/>
      <c r="L44" s="703"/>
      <c r="M44" s="703"/>
      <c r="N44" s="703"/>
      <c r="O44" s="703"/>
      <c r="P44" s="704"/>
      <c r="Q44" s="299">
        <v>5</v>
      </c>
      <c r="R44" s="699"/>
      <c r="S44" s="700"/>
      <c r="T44" s="699"/>
      <c r="U44" s="700"/>
      <c r="V44" s="315"/>
      <c r="W44" s="131"/>
      <c r="X44" s="132"/>
      <c r="Y44" s="300">
        <v>2</v>
      </c>
      <c r="Z44" s="300" t="b">
        <v>1</v>
      </c>
      <c r="AA44" s="295" t="b">
        <v>0</v>
      </c>
    </row>
    <row r="45" spans="1:35" s="295" customFormat="1" ht="16" customHeight="1" x14ac:dyDescent="0.15">
      <c r="A45" s="133" t="s">
        <v>220</v>
      </c>
      <c r="B45" s="297" t="s">
        <v>85</v>
      </c>
      <c r="C45" s="298" t="s">
        <v>160</v>
      </c>
      <c r="D45" s="298"/>
      <c r="E45" s="297"/>
      <c r="F45" s="297"/>
      <c r="G45" s="297"/>
      <c r="H45" s="297"/>
      <c r="I45" s="719" t="s">
        <v>221</v>
      </c>
      <c r="J45" s="719"/>
      <c r="K45" s="719"/>
      <c r="L45" s="719"/>
      <c r="M45" s="719"/>
      <c r="N45" s="719"/>
      <c r="O45" s="719"/>
      <c r="P45" s="720"/>
      <c r="Q45" s="299">
        <v>5</v>
      </c>
      <c r="R45" s="699"/>
      <c r="S45" s="700"/>
      <c r="T45" s="699"/>
      <c r="U45" s="700"/>
      <c r="V45" s="315"/>
      <c r="W45" s="131"/>
      <c r="X45" s="132"/>
      <c r="Y45" s="300">
        <v>2</v>
      </c>
      <c r="Z45" s="300" t="b">
        <v>1</v>
      </c>
      <c r="AA45" s="295" t="b">
        <v>0</v>
      </c>
    </row>
    <row r="46" spans="1:35" s="295" customFormat="1" ht="16" customHeight="1" x14ac:dyDescent="0.15">
      <c r="A46" s="301" t="s">
        <v>785</v>
      </c>
      <c r="B46" s="302"/>
      <c r="C46" s="302"/>
      <c r="D46" s="302"/>
      <c r="E46" s="302"/>
      <c r="F46" s="302"/>
      <c r="G46" s="302"/>
      <c r="H46" s="307"/>
      <c r="I46" s="695" t="s">
        <v>786</v>
      </c>
      <c r="J46" s="696"/>
      <c r="K46" s="696"/>
      <c r="L46" s="696"/>
      <c r="M46" s="696"/>
      <c r="N46" s="696"/>
      <c r="O46" s="308"/>
      <c r="P46" s="308"/>
      <c r="Q46" s="309"/>
      <c r="R46" s="139"/>
      <c r="S46" s="140"/>
      <c r="T46" s="139"/>
      <c r="U46" s="156"/>
      <c r="V46" s="366"/>
      <c r="W46" s="366"/>
      <c r="X46" s="157"/>
      <c r="Y46" s="300">
        <v>2</v>
      </c>
      <c r="Z46" s="300" t="b">
        <v>1</v>
      </c>
      <c r="AA46" s="295" t="b">
        <v>0</v>
      </c>
    </row>
    <row r="47" spans="1:35" s="295" customFormat="1" ht="15" customHeight="1" x14ac:dyDescent="0.15">
      <c r="A47" s="133" t="s">
        <v>222</v>
      </c>
      <c r="B47" s="304" t="s">
        <v>90</v>
      </c>
      <c r="C47" s="297"/>
      <c r="D47" s="297"/>
      <c r="E47" s="297"/>
      <c r="F47" s="297"/>
      <c r="G47" s="297"/>
      <c r="H47" s="298" t="s">
        <v>160</v>
      </c>
      <c r="I47" s="717" t="s">
        <v>223</v>
      </c>
      <c r="J47" s="717"/>
      <c r="K47" s="717"/>
      <c r="L47" s="717"/>
      <c r="M47" s="717"/>
      <c r="N47" s="717"/>
      <c r="O47" s="717"/>
      <c r="P47" s="718"/>
      <c r="Q47" s="299">
        <v>1</v>
      </c>
      <c r="R47" s="697"/>
      <c r="S47" s="698"/>
      <c r="T47" s="697"/>
      <c r="U47" s="698"/>
      <c r="V47" s="315"/>
      <c r="W47" s="131"/>
      <c r="X47" s="132"/>
      <c r="Y47" s="300">
        <v>2</v>
      </c>
      <c r="Z47" s="300" t="b">
        <v>1</v>
      </c>
      <c r="AA47" s="295" t="b">
        <v>0</v>
      </c>
    </row>
    <row r="48" spans="1:35" s="295" customFormat="1" ht="30" customHeight="1" x14ac:dyDescent="0.15">
      <c r="A48" s="133" t="s">
        <v>224</v>
      </c>
      <c r="B48" s="304" t="s">
        <v>90</v>
      </c>
      <c r="C48" s="297"/>
      <c r="D48" s="297"/>
      <c r="E48" s="297"/>
      <c r="F48" s="297"/>
      <c r="G48" s="297"/>
      <c r="H48" s="298" t="s">
        <v>160</v>
      </c>
      <c r="I48" s="703" t="s">
        <v>225</v>
      </c>
      <c r="J48" s="703"/>
      <c r="K48" s="703"/>
      <c r="L48" s="703"/>
      <c r="M48" s="703"/>
      <c r="N48" s="703"/>
      <c r="O48" s="703"/>
      <c r="P48" s="704"/>
      <c r="Q48" s="299">
        <v>1</v>
      </c>
      <c r="R48" s="699"/>
      <c r="S48" s="700"/>
      <c r="T48" s="699"/>
      <c r="U48" s="700"/>
      <c r="V48" s="315"/>
      <c r="W48" s="131"/>
      <c r="X48" s="132"/>
      <c r="Y48" s="300">
        <v>2</v>
      </c>
      <c r="Z48" s="300" t="b">
        <v>1</v>
      </c>
      <c r="AA48" s="295" t="b">
        <v>0</v>
      </c>
    </row>
    <row r="49" spans="1:31" s="295" customFormat="1" ht="30" customHeight="1" x14ac:dyDescent="0.15">
      <c r="A49" s="133" t="s">
        <v>226</v>
      </c>
      <c r="B49" s="304" t="s">
        <v>90</v>
      </c>
      <c r="C49" s="297"/>
      <c r="D49" s="297"/>
      <c r="E49" s="297"/>
      <c r="F49" s="297"/>
      <c r="G49" s="297"/>
      <c r="H49" s="298" t="s">
        <v>160</v>
      </c>
      <c r="I49" s="719" t="s">
        <v>227</v>
      </c>
      <c r="J49" s="719"/>
      <c r="K49" s="719"/>
      <c r="L49" s="719"/>
      <c r="M49" s="719"/>
      <c r="N49" s="719"/>
      <c r="O49" s="719"/>
      <c r="P49" s="720"/>
      <c r="Q49" s="299">
        <v>10</v>
      </c>
      <c r="R49" s="701"/>
      <c r="S49" s="702"/>
      <c r="T49" s="701"/>
      <c r="U49" s="702"/>
      <c r="V49" s="315"/>
      <c r="W49" s="131"/>
      <c r="X49" s="132"/>
      <c r="Y49" s="300">
        <v>2</v>
      </c>
      <c r="Z49" s="300" t="b">
        <v>1</v>
      </c>
      <c r="AA49" s="295" t="b">
        <v>0</v>
      </c>
    </row>
    <row r="50" spans="1:31" s="295" customFormat="1" ht="15" customHeight="1" x14ac:dyDescent="0.15">
      <c r="A50" s="301" t="s">
        <v>787</v>
      </c>
      <c r="B50" s="302"/>
      <c r="C50" s="302"/>
      <c r="D50" s="302"/>
      <c r="E50" s="302"/>
      <c r="F50" s="302"/>
      <c r="G50" s="302"/>
      <c r="H50" s="307"/>
      <c r="I50" s="695" t="s">
        <v>788</v>
      </c>
      <c r="J50" s="696"/>
      <c r="K50" s="696"/>
      <c r="L50" s="696"/>
      <c r="M50" s="696"/>
      <c r="N50" s="696"/>
      <c r="O50" s="308"/>
      <c r="P50" s="308"/>
      <c r="Q50" s="309"/>
      <c r="R50" s="139"/>
      <c r="S50" s="140"/>
      <c r="T50" s="139"/>
      <c r="U50" s="156"/>
      <c r="V50" s="366"/>
      <c r="W50" s="366"/>
      <c r="X50" s="157"/>
      <c r="Y50" s="300">
        <v>2</v>
      </c>
      <c r="Z50" s="300" t="b">
        <v>1</v>
      </c>
      <c r="AA50" s="295" t="b">
        <v>0</v>
      </c>
    </row>
    <row r="51" spans="1:31" s="295" customFormat="1" ht="60" customHeight="1" x14ac:dyDescent="0.15">
      <c r="A51" s="133" t="s">
        <v>228</v>
      </c>
      <c r="B51" s="304" t="s">
        <v>90</v>
      </c>
      <c r="C51" s="297"/>
      <c r="D51" s="297"/>
      <c r="E51" s="297"/>
      <c r="F51" s="297"/>
      <c r="G51" s="297"/>
      <c r="H51" s="298" t="s">
        <v>160</v>
      </c>
      <c r="I51" s="717" t="s">
        <v>789</v>
      </c>
      <c r="J51" s="717"/>
      <c r="K51" s="717"/>
      <c r="L51" s="717"/>
      <c r="M51" s="717"/>
      <c r="N51" s="717"/>
      <c r="O51" s="717"/>
      <c r="P51" s="718"/>
      <c r="Q51" s="299">
        <v>2</v>
      </c>
      <c r="R51" s="697"/>
      <c r="S51" s="698"/>
      <c r="T51" s="697"/>
      <c r="U51" s="698"/>
      <c r="V51" s="315"/>
      <c r="W51" s="131"/>
      <c r="X51" s="132"/>
      <c r="Y51" s="300">
        <v>2</v>
      </c>
      <c r="Z51" s="300" t="b">
        <v>1</v>
      </c>
      <c r="AA51" s="295" t="b">
        <v>0</v>
      </c>
    </row>
    <row r="52" spans="1:31" s="295" customFormat="1" ht="30" customHeight="1" x14ac:dyDescent="0.15">
      <c r="A52" s="133" t="s">
        <v>230</v>
      </c>
      <c r="B52" s="304" t="s">
        <v>90</v>
      </c>
      <c r="C52" s="297"/>
      <c r="D52" s="297"/>
      <c r="E52" s="297"/>
      <c r="F52" s="297"/>
      <c r="G52" s="297"/>
      <c r="H52" s="298" t="s">
        <v>160</v>
      </c>
      <c r="I52" s="703" t="s">
        <v>231</v>
      </c>
      <c r="J52" s="703"/>
      <c r="K52" s="703"/>
      <c r="L52" s="703"/>
      <c r="M52" s="703"/>
      <c r="N52" s="703"/>
      <c r="O52" s="703"/>
      <c r="P52" s="704"/>
      <c r="Q52" s="299">
        <v>5</v>
      </c>
      <c r="R52" s="699"/>
      <c r="S52" s="700"/>
      <c r="T52" s="699"/>
      <c r="U52" s="700"/>
      <c r="V52" s="315"/>
      <c r="W52" s="131"/>
      <c r="X52" s="132"/>
      <c r="Y52" s="300">
        <v>2</v>
      </c>
      <c r="Z52" s="300" t="b">
        <v>1</v>
      </c>
      <c r="AA52" s="295" t="b">
        <v>0</v>
      </c>
    </row>
    <row r="53" spans="1:31" s="295" customFormat="1" ht="44" customHeight="1" x14ac:dyDescent="0.15">
      <c r="A53" s="133" t="s">
        <v>232</v>
      </c>
      <c r="B53" s="304" t="s">
        <v>90</v>
      </c>
      <c r="C53" s="297"/>
      <c r="D53" s="297"/>
      <c r="E53" s="297"/>
      <c r="F53" s="297"/>
      <c r="G53" s="297"/>
      <c r="H53" s="298" t="s">
        <v>160</v>
      </c>
      <c r="I53" s="703" t="s">
        <v>233</v>
      </c>
      <c r="J53" s="703"/>
      <c r="K53" s="703"/>
      <c r="L53" s="703"/>
      <c r="M53" s="703"/>
      <c r="N53" s="703"/>
      <c r="O53" s="703"/>
      <c r="P53" s="704"/>
      <c r="Q53" s="299">
        <v>2</v>
      </c>
      <c r="R53" s="697"/>
      <c r="S53" s="698"/>
      <c r="T53" s="697"/>
      <c r="U53" s="698"/>
      <c r="V53" s="315"/>
      <c r="W53" s="131"/>
      <c r="X53" s="132"/>
      <c r="Y53" s="300">
        <v>2</v>
      </c>
      <c r="Z53" s="300" t="b">
        <v>1</v>
      </c>
      <c r="AA53" s="295" t="b">
        <v>0</v>
      </c>
    </row>
    <row r="54" spans="1:31" s="295" customFormat="1" ht="44" customHeight="1" x14ac:dyDescent="0.15">
      <c r="A54" s="133" t="s">
        <v>234</v>
      </c>
      <c r="B54" s="304" t="s">
        <v>90</v>
      </c>
      <c r="C54" s="297"/>
      <c r="D54" s="297"/>
      <c r="E54" s="297"/>
      <c r="F54" s="297"/>
      <c r="G54" s="297"/>
      <c r="H54" s="298" t="s">
        <v>160</v>
      </c>
      <c r="I54" s="703" t="s">
        <v>235</v>
      </c>
      <c r="J54" s="703"/>
      <c r="K54" s="703"/>
      <c r="L54" s="703"/>
      <c r="M54" s="703"/>
      <c r="N54" s="703"/>
      <c r="O54" s="703"/>
      <c r="P54" s="704"/>
      <c r="Q54" s="299">
        <v>5</v>
      </c>
      <c r="R54" s="699"/>
      <c r="S54" s="700"/>
      <c r="T54" s="699"/>
      <c r="U54" s="700"/>
      <c r="V54" s="315"/>
      <c r="W54" s="131"/>
      <c r="X54" s="132"/>
      <c r="Y54" s="300">
        <v>2</v>
      </c>
      <c r="Z54" s="300" t="b">
        <v>1</v>
      </c>
      <c r="AA54" s="295" t="b">
        <v>0</v>
      </c>
    </row>
    <row r="55" spans="1:31" s="295" customFormat="1" ht="30" customHeight="1" x14ac:dyDescent="0.15">
      <c r="A55" s="133" t="s">
        <v>236</v>
      </c>
      <c r="B55" s="304" t="s">
        <v>90</v>
      </c>
      <c r="C55" s="297"/>
      <c r="D55" s="297"/>
      <c r="E55" s="297"/>
      <c r="F55" s="297"/>
      <c r="G55" s="297"/>
      <c r="H55" s="298" t="s">
        <v>160</v>
      </c>
      <c r="I55" s="719" t="s">
        <v>791</v>
      </c>
      <c r="J55" s="719"/>
      <c r="K55" s="719"/>
      <c r="L55" s="719"/>
      <c r="M55" s="719"/>
      <c r="N55" s="719"/>
      <c r="O55" s="719"/>
      <c r="P55" s="720"/>
      <c r="Q55" s="299">
        <v>1</v>
      </c>
      <c r="R55" s="699"/>
      <c r="S55" s="700"/>
      <c r="T55" s="699"/>
      <c r="U55" s="700"/>
      <c r="V55" s="315"/>
      <c r="W55" s="131"/>
      <c r="X55" s="132"/>
      <c r="Y55" s="300">
        <v>2</v>
      </c>
      <c r="Z55" s="300" t="b">
        <v>1</v>
      </c>
      <c r="AA55" s="295" t="b">
        <v>0</v>
      </c>
    </row>
    <row r="56" spans="1:31" s="295" customFormat="1" ht="15" customHeight="1" x14ac:dyDescent="0.15">
      <c r="A56" s="301" t="s">
        <v>792</v>
      </c>
      <c r="B56" s="302"/>
      <c r="C56" s="302"/>
      <c r="D56" s="302"/>
      <c r="E56" s="302"/>
      <c r="F56" s="302"/>
      <c r="G56" s="302"/>
      <c r="H56" s="307"/>
      <c r="I56" s="695" t="s">
        <v>793</v>
      </c>
      <c r="J56" s="696"/>
      <c r="K56" s="696"/>
      <c r="L56" s="696"/>
      <c r="M56" s="696"/>
      <c r="N56" s="696"/>
      <c r="O56" s="308"/>
      <c r="P56" s="308"/>
      <c r="Q56" s="309"/>
      <c r="R56" s="139"/>
      <c r="S56" s="140"/>
      <c r="T56" s="139"/>
      <c r="U56" s="156"/>
      <c r="V56" s="366"/>
      <c r="W56" s="366"/>
      <c r="X56" s="157"/>
      <c r="Y56" s="300">
        <v>2</v>
      </c>
      <c r="Z56" s="300" t="b">
        <v>1</v>
      </c>
      <c r="AA56" s="295" t="b">
        <v>0</v>
      </c>
    </row>
    <row r="57" spans="1:31" s="295" customFormat="1" ht="30" customHeight="1" x14ac:dyDescent="0.15">
      <c r="A57" s="133" t="s">
        <v>237</v>
      </c>
      <c r="B57" s="304" t="s">
        <v>90</v>
      </c>
      <c r="C57" s="297"/>
      <c r="D57" s="297"/>
      <c r="E57" s="297"/>
      <c r="F57" s="297"/>
      <c r="G57" s="297"/>
      <c r="H57" s="298" t="s">
        <v>160</v>
      </c>
      <c r="I57" s="717" t="s">
        <v>238</v>
      </c>
      <c r="J57" s="717"/>
      <c r="K57" s="717"/>
      <c r="L57" s="717"/>
      <c r="M57" s="717"/>
      <c r="N57" s="717"/>
      <c r="O57" s="717"/>
      <c r="P57" s="718"/>
      <c r="Q57" s="299">
        <v>1</v>
      </c>
      <c r="R57" s="697"/>
      <c r="S57" s="698"/>
      <c r="T57" s="697"/>
      <c r="U57" s="698"/>
      <c r="V57" s="315"/>
      <c r="W57" s="131"/>
      <c r="X57" s="132"/>
      <c r="Y57" s="300">
        <v>2</v>
      </c>
      <c r="Z57" s="300" t="b">
        <v>1</v>
      </c>
      <c r="AA57" s="295" t="b">
        <v>0</v>
      </c>
    </row>
    <row r="58" spans="1:31" s="295" customFormat="1" ht="44" customHeight="1" x14ac:dyDescent="0.15">
      <c r="A58" s="133" t="s">
        <v>239</v>
      </c>
      <c r="B58" s="304" t="s">
        <v>90</v>
      </c>
      <c r="C58" s="297"/>
      <c r="D58" s="297"/>
      <c r="E58" s="297"/>
      <c r="F58" s="297"/>
      <c r="G58" s="297"/>
      <c r="H58" s="298" t="s">
        <v>160</v>
      </c>
      <c r="I58" s="703" t="s">
        <v>240</v>
      </c>
      <c r="J58" s="703"/>
      <c r="K58" s="703"/>
      <c r="L58" s="703"/>
      <c r="M58" s="703"/>
      <c r="N58" s="703"/>
      <c r="O58" s="703"/>
      <c r="P58" s="704"/>
      <c r="Q58" s="299">
        <v>1</v>
      </c>
      <c r="R58" s="699"/>
      <c r="S58" s="700"/>
      <c r="T58" s="699"/>
      <c r="U58" s="700"/>
      <c r="V58" s="315"/>
      <c r="W58" s="131"/>
      <c r="X58" s="132"/>
      <c r="Y58" s="300">
        <v>2</v>
      </c>
      <c r="Z58" s="300" t="b">
        <v>1</v>
      </c>
      <c r="AA58" s="295" t="b">
        <v>0</v>
      </c>
    </row>
    <row r="59" spans="1:31" s="295" customFormat="1" ht="44" customHeight="1" x14ac:dyDescent="0.15">
      <c r="A59" s="133" t="s">
        <v>241</v>
      </c>
      <c r="B59" s="304" t="s">
        <v>90</v>
      </c>
      <c r="C59" s="297"/>
      <c r="D59" s="297"/>
      <c r="E59" s="297"/>
      <c r="F59" s="297"/>
      <c r="G59" s="297"/>
      <c r="H59" s="298" t="s">
        <v>160</v>
      </c>
      <c r="I59" s="703" t="s">
        <v>242</v>
      </c>
      <c r="J59" s="703"/>
      <c r="K59" s="703"/>
      <c r="L59" s="703"/>
      <c r="M59" s="703"/>
      <c r="N59" s="703"/>
      <c r="O59" s="703"/>
      <c r="P59" s="704"/>
      <c r="Q59" s="299">
        <v>1</v>
      </c>
      <c r="R59" s="699"/>
      <c r="S59" s="700"/>
      <c r="T59" s="699"/>
      <c r="U59" s="700"/>
      <c r="V59" s="315"/>
      <c r="W59" s="131"/>
      <c r="X59" s="132"/>
      <c r="Y59" s="300">
        <v>2</v>
      </c>
      <c r="Z59" s="300" t="b">
        <v>1</v>
      </c>
      <c r="AA59" s="295" t="b">
        <v>0</v>
      </c>
    </row>
    <row r="60" spans="1:31" s="295" customFormat="1" ht="15" customHeight="1" x14ac:dyDescent="0.15">
      <c r="A60" s="133" t="s">
        <v>243</v>
      </c>
      <c r="B60" s="304" t="s">
        <v>90</v>
      </c>
      <c r="C60" s="297"/>
      <c r="D60" s="297"/>
      <c r="E60" s="297"/>
      <c r="F60" s="297"/>
      <c r="G60" s="297"/>
      <c r="H60" s="298" t="s">
        <v>160</v>
      </c>
      <c r="I60" s="719" t="s">
        <v>244</v>
      </c>
      <c r="J60" s="719"/>
      <c r="K60" s="719"/>
      <c r="L60" s="719"/>
      <c r="M60" s="719"/>
      <c r="N60" s="719"/>
      <c r="O60" s="719"/>
      <c r="P60" s="720"/>
      <c r="Q60" s="299">
        <v>1</v>
      </c>
      <c r="R60" s="701"/>
      <c r="S60" s="702"/>
      <c r="T60" s="701"/>
      <c r="U60" s="702"/>
      <c r="V60" s="315"/>
      <c r="W60" s="131"/>
      <c r="X60" s="132"/>
      <c r="Y60" s="300">
        <v>2</v>
      </c>
      <c r="Z60" s="300" t="b">
        <v>1</v>
      </c>
      <c r="AA60" s="295" t="b">
        <v>0</v>
      </c>
    </row>
    <row r="61" spans="1:31" s="295" customFormat="1" ht="16" customHeight="1" x14ac:dyDescent="0.15">
      <c r="A61" s="301" t="s">
        <v>794</v>
      </c>
      <c r="B61" s="302"/>
      <c r="C61" s="302"/>
      <c r="D61" s="302"/>
      <c r="E61" s="302"/>
      <c r="F61" s="302"/>
      <c r="G61" s="302"/>
      <c r="H61" s="307"/>
      <c r="I61" s="695" t="s">
        <v>795</v>
      </c>
      <c r="J61" s="696"/>
      <c r="K61" s="696"/>
      <c r="L61" s="696"/>
      <c r="M61" s="696"/>
      <c r="N61" s="696"/>
      <c r="O61" s="308"/>
      <c r="P61" s="308"/>
      <c r="Q61" s="309"/>
      <c r="R61" s="139"/>
      <c r="S61" s="140"/>
      <c r="T61" s="139"/>
      <c r="U61" s="156"/>
      <c r="V61" s="366"/>
      <c r="W61" s="366"/>
      <c r="X61" s="157"/>
      <c r="Y61" s="300">
        <v>2</v>
      </c>
      <c r="Z61" s="300" t="b">
        <v>1</v>
      </c>
      <c r="AA61" s="295" t="b">
        <v>0</v>
      </c>
    </row>
    <row r="62" spans="1:31" s="295" customFormat="1" ht="44" customHeight="1" x14ac:dyDescent="0.15">
      <c r="A62" s="133" t="s">
        <v>245</v>
      </c>
      <c r="B62" s="304" t="s">
        <v>90</v>
      </c>
      <c r="C62" s="297"/>
      <c r="D62" s="297"/>
      <c r="E62" s="297"/>
      <c r="F62" s="297"/>
      <c r="G62" s="297"/>
      <c r="H62" s="298" t="s">
        <v>160</v>
      </c>
      <c r="I62" s="717" t="s">
        <v>246</v>
      </c>
      <c r="J62" s="717"/>
      <c r="K62" s="717"/>
      <c r="L62" s="717"/>
      <c r="M62" s="717"/>
      <c r="N62" s="717"/>
      <c r="O62" s="717"/>
      <c r="P62" s="718"/>
      <c r="Q62" s="299">
        <v>1</v>
      </c>
      <c r="R62" s="714"/>
      <c r="S62" s="715"/>
      <c r="T62" s="697"/>
      <c r="U62" s="698"/>
      <c r="V62" s="315"/>
      <c r="W62" s="131"/>
      <c r="X62" s="132"/>
      <c r="Y62" s="300">
        <v>2</v>
      </c>
      <c r="Z62" s="300" t="b">
        <v>1</v>
      </c>
      <c r="AA62" s="295" t="b">
        <v>0</v>
      </c>
      <c r="AD62" s="239">
        <f>R62</f>
        <v>0</v>
      </c>
      <c r="AE62" s="295">
        <f>T62</f>
        <v>0</v>
      </c>
    </row>
    <row r="63" spans="1:31" s="295" customFormat="1" ht="26" customHeight="1" thickBot="1" x14ac:dyDescent="0.2">
      <c r="A63" s="134" t="s">
        <v>247</v>
      </c>
      <c r="B63" s="310" t="s">
        <v>90</v>
      </c>
      <c r="C63" s="311"/>
      <c r="D63" s="311"/>
      <c r="E63" s="311"/>
      <c r="F63" s="311"/>
      <c r="G63" s="311"/>
      <c r="H63" s="312" t="s">
        <v>160</v>
      </c>
      <c r="I63" s="724" t="s">
        <v>248</v>
      </c>
      <c r="J63" s="724"/>
      <c r="K63" s="724"/>
      <c r="L63" s="724"/>
      <c r="M63" s="724"/>
      <c r="N63" s="724"/>
      <c r="O63" s="724"/>
      <c r="P63" s="725"/>
      <c r="Q63" s="313">
        <v>1</v>
      </c>
      <c r="R63" s="726"/>
      <c r="S63" s="727"/>
      <c r="T63" s="726"/>
      <c r="U63" s="727"/>
      <c r="V63" s="316"/>
      <c r="W63" s="368"/>
      <c r="X63" s="135"/>
      <c r="Y63" s="300">
        <v>2</v>
      </c>
      <c r="Z63" s="300" t="b">
        <v>1</v>
      </c>
      <c r="AA63" s="295" t="b">
        <v>0</v>
      </c>
      <c r="AD63" s="239">
        <f>R63</f>
        <v>0</v>
      </c>
      <c r="AE63" s="295">
        <f>T63</f>
        <v>0</v>
      </c>
    </row>
    <row r="64" spans="1:31" x14ac:dyDescent="0.15">
      <c r="J64" s="716"/>
      <c r="K64" s="716"/>
      <c r="L64" s="716"/>
      <c r="M64" s="716"/>
    </row>
    <row r="66" spans="2:24" ht="15" x14ac:dyDescent="0.15">
      <c r="B66" s="314" t="s">
        <v>85</v>
      </c>
      <c r="C66" s="722" t="s">
        <v>651</v>
      </c>
      <c r="D66" s="716"/>
      <c r="E66" s="716"/>
      <c r="F66" s="716"/>
      <c r="G66" s="716"/>
      <c r="H66" s="716"/>
      <c r="K66" s="723" t="s">
        <v>746</v>
      </c>
      <c r="L66" s="723"/>
      <c r="M66" s="723"/>
      <c r="N66" s="723"/>
      <c r="O66" s="723"/>
      <c r="P66" s="723"/>
      <c r="Q66" s="130">
        <f>SUM(Q10:Q14,Q16:Q19,Q21:Q23,Q25:Q27,Q29:Q39,Q41:Q45,Q47:Q49,Q51:Q55,Q57:Q60,Q62:Q63)</f>
        <v>93</v>
      </c>
    </row>
    <row r="67" spans="2:24" ht="15" x14ac:dyDescent="0.15">
      <c r="B67" s="314" t="s">
        <v>195</v>
      </c>
      <c r="C67" s="722" t="s">
        <v>654</v>
      </c>
      <c r="D67" s="716"/>
      <c r="E67" s="716"/>
      <c r="F67" s="716"/>
      <c r="G67" s="716"/>
      <c r="H67" s="716"/>
    </row>
    <row r="68" spans="2:24" ht="15" x14ac:dyDescent="0.15">
      <c r="B68" s="314" t="s">
        <v>90</v>
      </c>
      <c r="C68" s="722" t="s">
        <v>657</v>
      </c>
      <c r="D68" s="716"/>
      <c r="E68" s="716"/>
      <c r="F68" s="716"/>
      <c r="G68" s="716"/>
      <c r="H68" s="716"/>
      <c r="L68" s="723" t="s">
        <v>747</v>
      </c>
      <c r="M68" s="723"/>
      <c r="N68" s="723"/>
      <c r="O68" s="723"/>
      <c r="P68" s="723"/>
      <c r="Q68" s="723"/>
      <c r="R68" s="728">
        <f>SUM(R10:R14,R16:R19,R21:R23,R25:R27,R29:R39:R41:R45,R47:S49,R51:R55,R57:R60,R62:R63)</f>
        <v>0</v>
      </c>
      <c r="S68" s="728">
        <f>SUM(S12:S16,S18:S21,S23:S25,S27:S29,S31:S41,S43:S47,S49:S51,S53:S57,S59:S62,S64:S64)</f>
        <v>0</v>
      </c>
      <c r="X68" s="367"/>
    </row>
    <row r="70" spans="2:24" x14ac:dyDescent="0.15">
      <c r="M70" s="723" t="s">
        <v>748</v>
      </c>
      <c r="N70" s="723"/>
      <c r="O70" s="723"/>
      <c r="P70" s="723"/>
      <c r="Q70" s="723"/>
      <c r="R70" s="723"/>
      <c r="S70" s="723"/>
      <c r="T70" s="729">
        <f>SUM(T10:T63)</f>
        <v>0</v>
      </c>
      <c r="U70" s="729"/>
    </row>
    <row r="71" spans="2:24" x14ac:dyDescent="0.15">
      <c r="J71" s="272"/>
      <c r="K71" s="272"/>
      <c r="L71" s="272"/>
      <c r="M71" s="272"/>
    </row>
    <row r="72" spans="2:24" x14ac:dyDescent="0.15">
      <c r="J72" s="730" t="s">
        <v>750</v>
      </c>
      <c r="K72" s="730"/>
      <c r="L72" s="730"/>
      <c r="M72" s="723" t="s">
        <v>110</v>
      </c>
      <c r="N72" s="723"/>
      <c r="O72" s="723"/>
      <c r="P72" s="723"/>
      <c r="Q72" s="723"/>
      <c r="R72" s="723"/>
      <c r="S72" s="723"/>
      <c r="T72" s="731" t="e">
        <f>T70/R68</f>
        <v>#DIV/0!</v>
      </c>
      <c r="U72" s="732"/>
    </row>
    <row r="73" spans="2:24" x14ac:dyDescent="0.15">
      <c r="J73" s="716" t="s">
        <v>796</v>
      </c>
      <c r="K73" s="716"/>
      <c r="L73" s="716"/>
      <c r="M73" s="716"/>
    </row>
  </sheetData>
  <sheetProtection algorithmName="SHA-512" hashValue="cFu65pJPZ+iw6dK9v8zPc8hpGQ76xqb8V73/pO4iFyr/0E3DHDv3seDclpXJXgCEDiYRdPLcJKgWefZf1KBzTQ==" saltValue="D/zFx9vCT8U4EiKAdpVxtg==" spinCount="100000" sheet="1" selectLockedCells="1"/>
  <mergeCells count="170">
    <mergeCell ref="C67:H67"/>
    <mergeCell ref="C68:H68"/>
    <mergeCell ref="L68:Q68"/>
    <mergeCell ref="R68:S68"/>
    <mergeCell ref="M70:S70"/>
    <mergeCell ref="T70:U70"/>
    <mergeCell ref="J72:L72"/>
    <mergeCell ref="M72:S72"/>
    <mergeCell ref="J73:M73"/>
    <mergeCell ref="T72:U72"/>
    <mergeCell ref="I58:P58"/>
    <mergeCell ref="R58:S58"/>
    <mergeCell ref="T58:U58"/>
    <mergeCell ref="I59:P59"/>
    <mergeCell ref="T59:U59"/>
    <mergeCell ref="I60:P60"/>
    <mergeCell ref="R60:S60"/>
    <mergeCell ref="T60:U60"/>
    <mergeCell ref="C66:H66"/>
    <mergeCell ref="K66:P66"/>
    <mergeCell ref="I61:N61"/>
    <mergeCell ref="I62:P62"/>
    <mergeCell ref="R62:S62"/>
    <mergeCell ref="T62:U62"/>
    <mergeCell ref="I63:P63"/>
    <mergeCell ref="R63:S63"/>
    <mergeCell ref="T63:U63"/>
    <mergeCell ref="J64:M64"/>
    <mergeCell ref="R59:S59"/>
    <mergeCell ref="R57:S57"/>
    <mergeCell ref="T57:U57"/>
    <mergeCell ref="I52:P52"/>
    <mergeCell ref="R52:S52"/>
    <mergeCell ref="T52:U52"/>
    <mergeCell ref="I53:P53"/>
    <mergeCell ref="R53:S53"/>
    <mergeCell ref="T53:U53"/>
    <mergeCell ref="I54:P54"/>
    <mergeCell ref="R54:S54"/>
    <mergeCell ref="T54:U54"/>
    <mergeCell ref="I55:P55"/>
    <mergeCell ref="R55:S55"/>
    <mergeCell ref="T55:U55"/>
    <mergeCell ref="I56:N56"/>
    <mergeCell ref="I57:P57"/>
    <mergeCell ref="I12:P12"/>
    <mergeCell ref="I13:P13"/>
    <mergeCell ref="I14:P14"/>
    <mergeCell ref="I20:P20"/>
    <mergeCell ref="I31:P31"/>
    <mergeCell ref="I32:P32"/>
    <mergeCell ref="T27:U27"/>
    <mergeCell ref="R31:S31"/>
    <mergeCell ref="R32:S32"/>
    <mergeCell ref="T31:U31"/>
    <mergeCell ref="T32:U32"/>
    <mergeCell ref="I27:P27"/>
    <mergeCell ref="I23:P23"/>
    <mergeCell ref="R21:S21"/>
    <mergeCell ref="R22:S22"/>
    <mergeCell ref="R25:S25"/>
    <mergeCell ref="R26:S26"/>
    <mergeCell ref="I28:N28"/>
    <mergeCell ref="I29:P29"/>
    <mergeCell ref="I46:N46"/>
    <mergeCell ref="I40:N40"/>
    <mergeCell ref="R29:S29"/>
    <mergeCell ref="R43:S43"/>
    <mergeCell ref="I30:P30"/>
    <mergeCell ref="R30:S30"/>
    <mergeCell ref="I44:P44"/>
    <mergeCell ref="R44:S44"/>
    <mergeCell ref="I36:P36"/>
    <mergeCell ref="I37:P37"/>
    <mergeCell ref="I38:P38"/>
    <mergeCell ref="I39:P39"/>
    <mergeCell ref="R37:S37"/>
    <mergeCell ref="R38:S38"/>
    <mergeCell ref="R39:S39"/>
    <mergeCell ref="R33:S33"/>
    <mergeCell ref="R34:S34"/>
    <mergeCell ref="R35:S35"/>
    <mergeCell ref="R36:S36"/>
    <mergeCell ref="I42:P42"/>
    <mergeCell ref="I33:P33"/>
    <mergeCell ref="I34:P34"/>
    <mergeCell ref="I35:P35"/>
    <mergeCell ref="R42:S42"/>
    <mergeCell ref="I50:N50"/>
    <mergeCell ref="I51:P51"/>
    <mergeCell ref="I24:N24"/>
    <mergeCell ref="I41:P41"/>
    <mergeCell ref="I16:P16"/>
    <mergeCell ref="I43:P43"/>
    <mergeCell ref="I47:P47"/>
    <mergeCell ref="T37:U37"/>
    <mergeCell ref="I45:P45"/>
    <mergeCell ref="R45:S45"/>
    <mergeCell ref="I48:P48"/>
    <mergeCell ref="I49:P49"/>
    <mergeCell ref="R48:S48"/>
    <mergeCell ref="R49:S49"/>
    <mergeCell ref="T23:U23"/>
    <mergeCell ref="T45:U45"/>
    <mergeCell ref="T49:U49"/>
    <mergeCell ref="T48:U48"/>
    <mergeCell ref="I25:P25"/>
    <mergeCell ref="R27:S27"/>
    <mergeCell ref="I21:P21"/>
    <mergeCell ref="R47:S47"/>
    <mergeCell ref="T47:U47"/>
    <mergeCell ref="R51:S51"/>
    <mergeCell ref="T51:U51"/>
    <mergeCell ref="A1:U1"/>
    <mergeCell ref="T6:U6"/>
    <mergeCell ref="T7:U7"/>
    <mergeCell ref="T8:U8"/>
    <mergeCell ref="I19:P19"/>
    <mergeCell ref="R6:S6"/>
    <mergeCell ref="R7:S7"/>
    <mergeCell ref="R8:S8"/>
    <mergeCell ref="R10:S10"/>
    <mergeCell ref="I18:P18"/>
    <mergeCell ref="A2:U2"/>
    <mergeCell ref="T10:U10"/>
    <mergeCell ref="A3:O3"/>
    <mergeCell ref="I17:P17"/>
    <mergeCell ref="T11:U11"/>
    <mergeCell ref="T29:U29"/>
    <mergeCell ref="R41:S41"/>
    <mergeCell ref="T41:U41"/>
    <mergeCell ref="T12:U12"/>
    <mergeCell ref="T14:U14"/>
    <mergeCell ref="T42:U42"/>
    <mergeCell ref="T30:U30"/>
    <mergeCell ref="T44:U44"/>
    <mergeCell ref="T43:U43"/>
    <mergeCell ref="AH40:AI40"/>
    <mergeCell ref="AH41:AI41"/>
    <mergeCell ref="T38:U38"/>
    <mergeCell ref="T39:U39"/>
    <mergeCell ref="AH42:AI42"/>
    <mergeCell ref="T33:U33"/>
    <mergeCell ref="T34:U34"/>
    <mergeCell ref="T35:U35"/>
    <mergeCell ref="T36:U36"/>
    <mergeCell ref="I9:P9"/>
    <mergeCell ref="I15:P15"/>
    <mergeCell ref="T25:U25"/>
    <mergeCell ref="T26:U26"/>
    <mergeCell ref="T21:U21"/>
    <mergeCell ref="T22:U22"/>
    <mergeCell ref="R16:S16"/>
    <mergeCell ref="R17:S17"/>
    <mergeCell ref="R18:S18"/>
    <mergeCell ref="R19:S19"/>
    <mergeCell ref="R23:S23"/>
    <mergeCell ref="T16:U16"/>
    <mergeCell ref="T17:U17"/>
    <mergeCell ref="T18:U18"/>
    <mergeCell ref="T19:U19"/>
    <mergeCell ref="T13:U13"/>
    <mergeCell ref="I11:P11"/>
    <mergeCell ref="R11:S11"/>
    <mergeCell ref="I22:P22"/>
    <mergeCell ref="I26:P26"/>
    <mergeCell ref="R12:S12"/>
    <mergeCell ref="R13:S13"/>
    <mergeCell ref="R14:S14"/>
    <mergeCell ref="I10:P10"/>
  </mergeCells>
  <phoneticPr fontId="0" type="noConversion"/>
  <dataValidations count="6">
    <dataValidation type="list" allowBlank="1" showInputMessage="1" showErrorMessage="1" sqref="AH40:AI40 R21:U23 R25:U27 R10:U12 R41:U41 R47:U48 R35:U39 R57:U60 R62:U63 R29:U33" xr:uid="{882EF75D-F59B-8D4E-B24D-1060CFDB5F2F}">
      <formula1>$Z$1:$Z$2</formula1>
    </dataValidation>
    <dataValidation type="list" allowBlank="1" showInputMessage="1" showErrorMessage="1" sqref="AH41:AI41 R13:U13 R16:U16 R19:U19 R51:U51 R34:U34 R53:U53" xr:uid="{3FFC81EF-EAD5-064E-97B6-8376728700C7}">
      <formula1>$AC$1:$AC$2</formula1>
    </dataValidation>
    <dataValidation type="list" allowBlank="1" showInputMessage="1" showErrorMessage="1" sqref="R14:U14 AH42:AI42 R17:U18 R43:U43" xr:uid="{6F82A66D-C747-094F-B95D-D0F4BEFAB1D2}">
      <formula1>$AD$1:$AD$2</formula1>
    </dataValidation>
    <dataValidation type="list" allowBlank="1" showInputMessage="1" showErrorMessage="1" sqref="R49:U49 R42:U42" xr:uid="{C8765077-FF9C-3240-B5B2-8E3335286130}">
      <formula1>$AF$1:$AF$11</formula1>
    </dataValidation>
    <dataValidation type="list" allowBlank="1" showInputMessage="1" showErrorMessage="1" sqref="R44:U45 R54:U55 T52:U52" xr:uid="{132C1910-DBAC-FD40-8607-694BABC0E5BF}">
      <formula1>$AH$1:$AH$2</formula1>
    </dataValidation>
    <dataValidation type="list" allowBlank="1" showInputMessage="1" showErrorMessage="1" sqref="R52:S52" xr:uid="{803F9A4C-EA6C-AA48-ADE4-99F71DE9DDC7}">
      <formula1>$AF$1:$AF$6</formula1>
    </dataValidation>
  </dataValidations>
  <pageMargins left="0.5" right="0.5" top="0.5" bottom="0.5" header="0.5" footer="0.5"/>
  <pageSetup orientation="landscape" r:id="rId1"/>
  <headerFooter alignWithMargins="0"/>
  <rowBreaks count="1" manualBreakCount="1">
    <brk id="39"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E8AF69-687C-A449-AECF-92EE601E9DFB}">
          <x14:formula1>
            <xm:f>Introduction!$G$28:$G$46</xm:f>
          </x14:formula1>
          <xm:sqref>V10:V14 V16:V19 V21:V23 V25:V27 V29:V39 V41:V45 V47:V49 V51:V55 V57:V60 V62:V63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G38"/>
  <sheetViews>
    <sheetView zoomScale="90" zoomScaleNormal="90" workbookViewId="0">
      <pane xSplit="23" ySplit="8" topLeftCell="AI9" activePane="bottomRight" state="frozen"/>
      <selection pane="topRight" activeCell="AE4" sqref="AE4"/>
      <selection pane="bottomLeft" activeCell="AE4" sqref="AE4"/>
      <selection pane="bottomRight" activeCell="R28" sqref="R28:U29"/>
    </sheetView>
  </sheetViews>
  <sheetFormatPr baseColWidth="10" defaultColWidth="8.83203125" defaultRowHeight="14" x14ac:dyDescent="0.15"/>
  <cols>
    <col min="1" max="1" width="4.83203125" style="67" customWidth="1"/>
    <col min="2" max="2" width="2.33203125" style="67" hidden="1" customWidth="1"/>
    <col min="3" max="3" width="2.83203125" style="67" hidden="1" customWidth="1"/>
    <col min="4" max="6" width="2.33203125" style="67" hidden="1" customWidth="1"/>
    <col min="7" max="7" width="2.83203125" style="67" hidden="1" customWidth="1"/>
    <col min="8" max="8" width="2.33203125" style="67" hidden="1" customWidth="1"/>
    <col min="9" max="16" width="12.83203125" style="67" customWidth="1"/>
    <col min="17" max="17" width="8.83203125" style="67" customWidth="1"/>
    <col min="18" max="18" width="5.1640625" style="67" customWidth="1"/>
    <col min="19" max="19" width="5.6640625" style="67" customWidth="1"/>
    <col min="20" max="20" width="7" style="67" customWidth="1"/>
    <col min="21" max="21" width="5.1640625" style="67" customWidth="1"/>
    <col min="22" max="22" width="29.83203125" style="67" customWidth="1"/>
    <col min="23" max="24" width="25.83203125" style="67" customWidth="1"/>
    <col min="25" max="25" width="3.6640625" style="67" hidden="1" customWidth="1"/>
    <col min="26" max="30" width="9.1640625" style="67" hidden="1" customWidth="1"/>
    <col min="31" max="33" width="0" style="67" hidden="1" customWidth="1"/>
    <col min="34" max="16384" width="8.83203125" style="67"/>
  </cols>
  <sheetData>
    <row r="1" spans="1:33" ht="16" x14ac:dyDescent="0.2">
      <c r="A1" s="737" t="s">
        <v>797</v>
      </c>
      <c r="B1" s="737"/>
      <c r="C1" s="737"/>
      <c r="D1" s="737"/>
      <c r="E1" s="737"/>
      <c r="F1" s="737"/>
      <c r="G1" s="737"/>
      <c r="H1" s="737"/>
      <c r="I1" s="737"/>
      <c r="J1" s="737"/>
      <c r="K1" s="737"/>
      <c r="L1" s="737"/>
      <c r="M1" s="737"/>
      <c r="N1" s="737"/>
      <c r="O1" s="737"/>
      <c r="P1" s="737"/>
      <c r="Q1" s="737"/>
      <c r="R1" s="737"/>
      <c r="S1" s="737"/>
      <c r="T1" s="737"/>
      <c r="U1" s="737"/>
      <c r="V1" s="240" t="str">
        <f>Introduction!B4</f>
        <v>Version 5</v>
      </c>
      <c r="Y1" s="67">
        <v>0</v>
      </c>
      <c r="Z1" s="67">
        <v>0</v>
      </c>
      <c r="AA1" s="67">
        <v>0</v>
      </c>
      <c r="AB1" s="67">
        <v>0</v>
      </c>
      <c r="AC1" s="67">
        <v>0</v>
      </c>
      <c r="AD1" s="67">
        <v>2</v>
      </c>
      <c r="AE1" s="67">
        <v>0</v>
      </c>
      <c r="AF1" s="67">
        <v>0</v>
      </c>
    </row>
    <row r="2" spans="1:33" x14ac:dyDescent="0.15">
      <c r="A2" s="738" t="s">
        <v>798</v>
      </c>
      <c r="B2" s="738"/>
      <c r="C2" s="738"/>
      <c r="D2" s="738"/>
      <c r="E2" s="738"/>
      <c r="F2" s="738"/>
      <c r="G2" s="738"/>
      <c r="H2" s="738"/>
      <c r="I2" s="738"/>
      <c r="J2" s="738"/>
      <c r="K2" s="738"/>
      <c r="L2" s="738"/>
      <c r="M2" s="738"/>
      <c r="N2" s="738"/>
      <c r="O2" s="738"/>
      <c r="P2" s="738"/>
      <c r="Q2" s="738"/>
      <c r="R2" s="738"/>
      <c r="S2" s="738"/>
      <c r="T2" s="738"/>
      <c r="U2" s="738"/>
      <c r="V2" s="240" t="str">
        <f>Introduction!B6</f>
        <v>Revised 12-26-24</v>
      </c>
      <c r="Y2" s="67">
        <v>1</v>
      </c>
      <c r="Z2" s="67">
        <v>1</v>
      </c>
      <c r="AA2" s="67">
        <v>1</v>
      </c>
      <c r="AB2" s="67">
        <v>1</v>
      </c>
      <c r="AC2" s="67">
        <v>2</v>
      </c>
      <c r="AD2" s="67">
        <v>3</v>
      </c>
      <c r="AE2" s="67">
        <v>2</v>
      </c>
      <c r="AF2" s="67">
        <v>2</v>
      </c>
    </row>
    <row r="3" spans="1:33" x14ac:dyDescent="0.15">
      <c r="A3" s="738"/>
      <c r="B3" s="738"/>
      <c r="C3" s="738"/>
      <c r="D3" s="738"/>
      <c r="E3" s="738"/>
      <c r="F3" s="738"/>
      <c r="G3" s="738"/>
      <c r="H3" s="738"/>
      <c r="I3" s="738"/>
      <c r="J3" s="738"/>
      <c r="K3" s="738"/>
      <c r="L3" s="738"/>
      <c r="M3" s="738"/>
      <c r="N3" s="738"/>
      <c r="O3" s="738"/>
      <c r="P3" s="242"/>
      <c r="Q3" s="242"/>
      <c r="R3" s="242"/>
      <c r="S3" s="242"/>
      <c r="T3" s="242"/>
      <c r="U3" s="242"/>
      <c r="Z3" s="67">
        <v>2</v>
      </c>
      <c r="AA3" s="67">
        <v>2</v>
      </c>
      <c r="AB3" s="67">
        <v>2</v>
      </c>
      <c r="AC3" s="67">
        <v>3</v>
      </c>
      <c r="AD3" s="67">
        <v>4</v>
      </c>
      <c r="AF3" s="67">
        <v>3</v>
      </c>
    </row>
    <row r="4" spans="1:33" x14ac:dyDescent="0.15">
      <c r="A4" s="242"/>
      <c r="B4" s="242"/>
      <c r="C4" s="242"/>
      <c r="D4" s="242"/>
      <c r="E4" s="242"/>
      <c r="F4" s="242"/>
      <c r="G4" s="242"/>
      <c r="H4" s="242"/>
      <c r="I4" s="242"/>
      <c r="J4" s="242"/>
      <c r="K4" s="242"/>
      <c r="L4" s="242"/>
      <c r="M4" s="242"/>
      <c r="N4" s="242"/>
      <c r="O4" s="242"/>
      <c r="P4" s="242"/>
      <c r="Q4" s="242"/>
      <c r="R4" s="242"/>
      <c r="S4" s="242"/>
      <c r="T4" s="242"/>
      <c r="U4" s="242"/>
      <c r="Z4" s="67">
        <v>3</v>
      </c>
      <c r="AA4" s="67">
        <v>3</v>
      </c>
      <c r="AB4" s="67">
        <v>3</v>
      </c>
      <c r="AC4" s="67">
        <v>4</v>
      </c>
      <c r="AD4" s="67">
        <v>5</v>
      </c>
      <c r="AF4" s="67">
        <v>4</v>
      </c>
    </row>
    <row r="5" spans="1:33" ht="15" thickBot="1" x14ac:dyDescent="0.2">
      <c r="A5" s="242"/>
      <c r="B5" s="242"/>
      <c r="C5" s="242"/>
      <c r="D5" s="242"/>
      <c r="E5" s="242"/>
      <c r="F5" s="242"/>
      <c r="G5" s="242"/>
      <c r="H5" s="242"/>
      <c r="I5" s="242"/>
      <c r="J5" s="242"/>
      <c r="K5" s="242"/>
      <c r="L5" s="242"/>
      <c r="M5" s="242"/>
      <c r="N5" s="242"/>
      <c r="O5" s="242"/>
      <c r="P5" s="242"/>
      <c r="Q5" s="341"/>
      <c r="R5" s="342"/>
      <c r="S5" s="342"/>
      <c r="T5" s="342"/>
      <c r="U5" s="342"/>
      <c r="Z5" s="67">
        <v>4</v>
      </c>
      <c r="AA5" s="67">
        <v>4</v>
      </c>
      <c r="AB5" s="67">
        <v>4</v>
      </c>
      <c r="AD5" s="67">
        <v>6</v>
      </c>
      <c r="AF5" s="67">
        <v>5</v>
      </c>
    </row>
    <row r="6" spans="1:33" ht="15" customHeight="1" thickBot="1" x14ac:dyDescent="0.2">
      <c r="A6" s="242"/>
      <c r="B6" s="242"/>
      <c r="C6" s="242"/>
      <c r="D6" s="242"/>
      <c r="E6" s="242"/>
      <c r="F6" s="242"/>
      <c r="G6" s="242"/>
      <c r="H6" s="242"/>
      <c r="I6" s="242"/>
      <c r="J6" s="242"/>
      <c r="K6" s="242"/>
      <c r="L6" s="242"/>
      <c r="M6" s="242"/>
      <c r="N6" s="242"/>
      <c r="O6" s="242"/>
      <c r="P6" s="242"/>
      <c r="Q6" s="347" t="s">
        <v>757</v>
      </c>
      <c r="R6" s="739" t="s">
        <v>757</v>
      </c>
      <c r="S6" s="739"/>
      <c r="T6" s="739" t="s">
        <v>758</v>
      </c>
      <c r="U6" s="740"/>
      <c r="V6" s="17"/>
      <c r="W6" s="17"/>
      <c r="Z6" s="67">
        <v>5</v>
      </c>
      <c r="AA6" s="67">
        <v>5</v>
      </c>
      <c r="AB6" s="67">
        <v>5</v>
      </c>
      <c r="AD6" s="67">
        <v>7</v>
      </c>
      <c r="AF6" s="67">
        <v>6</v>
      </c>
    </row>
    <row r="7" spans="1:33" ht="15" thickBot="1" x14ac:dyDescent="0.2">
      <c r="A7" s="242"/>
      <c r="B7" s="242"/>
      <c r="C7" s="242"/>
      <c r="D7" s="242"/>
      <c r="E7" s="242"/>
      <c r="F7" s="242"/>
      <c r="G7" s="242"/>
      <c r="H7" s="242"/>
      <c r="I7" s="242"/>
      <c r="J7" s="242"/>
      <c r="K7" s="242"/>
      <c r="L7" s="242"/>
      <c r="M7" s="242"/>
      <c r="N7" s="242"/>
      <c r="O7" s="242"/>
      <c r="P7" s="242"/>
      <c r="Q7" s="348" t="s">
        <v>759</v>
      </c>
      <c r="R7" s="741" t="s">
        <v>760</v>
      </c>
      <c r="S7" s="741"/>
      <c r="T7" s="741" t="s">
        <v>761</v>
      </c>
      <c r="U7" s="742"/>
      <c r="V7" s="317" t="s">
        <v>151</v>
      </c>
      <c r="W7" s="317" t="s">
        <v>152</v>
      </c>
      <c r="X7" s="318"/>
      <c r="AA7" s="67">
        <v>6</v>
      </c>
      <c r="AB7" s="67">
        <v>6</v>
      </c>
      <c r="AD7" s="67">
        <v>8</v>
      </c>
    </row>
    <row r="8" spans="1:33" ht="15" customHeight="1" thickBot="1" x14ac:dyDescent="0.2">
      <c r="A8" s="325" t="s">
        <v>153</v>
      </c>
      <c r="B8" s="326"/>
      <c r="C8" s="326" t="s">
        <v>154</v>
      </c>
      <c r="D8" s="326" t="s">
        <v>155</v>
      </c>
      <c r="E8" s="326" t="s">
        <v>155</v>
      </c>
      <c r="F8" s="326" t="s">
        <v>96</v>
      </c>
      <c r="G8" s="326" t="s">
        <v>156</v>
      </c>
      <c r="H8" s="326" t="s">
        <v>82</v>
      </c>
      <c r="I8" s="747" t="s">
        <v>157</v>
      </c>
      <c r="J8" s="748"/>
      <c r="K8" s="748"/>
      <c r="L8" s="748"/>
      <c r="M8" s="748"/>
      <c r="N8" s="748"/>
      <c r="O8" s="748"/>
      <c r="P8" s="748"/>
      <c r="Q8" s="349" t="s">
        <v>761</v>
      </c>
      <c r="R8" s="743" t="s">
        <v>761</v>
      </c>
      <c r="S8" s="743"/>
      <c r="T8" s="743" t="s">
        <v>762</v>
      </c>
      <c r="U8" s="744"/>
      <c r="V8" s="339" t="s">
        <v>158</v>
      </c>
      <c r="W8" s="327" t="s">
        <v>158</v>
      </c>
      <c r="X8" s="328" t="s">
        <v>763</v>
      </c>
      <c r="AB8" s="67">
        <v>7</v>
      </c>
      <c r="AD8" s="67">
        <v>9</v>
      </c>
    </row>
    <row r="9" spans="1:33" ht="15" customHeight="1" x14ac:dyDescent="0.15">
      <c r="A9" s="329" t="s">
        <v>799</v>
      </c>
      <c r="B9" s="319"/>
      <c r="C9" s="319"/>
      <c r="D9" s="319"/>
      <c r="E9" s="319"/>
      <c r="F9" s="319"/>
      <c r="G9" s="319"/>
      <c r="H9" s="319"/>
      <c r="I9" s="745" t="s">
        <v>800</v>
      </c>
      <c r="J9" s="745"/>
      <c r="K9" s="745"/>
      <c r="L9" s="745"/>
      <c r="M9" s="745"/>
      <c r="N9" s="746"/>
      <c r="O9" s="338"/>
      <c r="P9" s="338"/>
      <c r="Q9" s="344"/>
      <c r="R9" s="345"/>
      <c r="S9" s="346"/>
      <c r="T9" s="345"/>
      <c r="U9" s="346"/>
      <c r="V9" s="340"/>
      <c r="W9" s="320"/>
      <c r="X9" s="330"/>
      <c r="AB9" s="67">
        <v>8</v>
      </c>
      <c r="AD9" s="67">
        <v>10</v>
      </c>
    </row>
    <row r="10" spans="1:33" ht="45" customHeight="1" x14ac:dyDescent="0.15">
      <c r="A10" s="331" t="s">
        <v>249</v>
      </c>
      <c r="B10" s="262" t="s">
        <v>85</v>
      </c>
      <c r="C10" s="249"/>
      <c r="D10" s="249" t="s">
        <v>160</v>
      </c>
      <c r="E10" s="262"/>
      <c r="F10" s="262"/>
      <c r="G10" s="262"/>
      <c r="H10" s="249" t="s">
        <v>160</v>
      </c>
      <c r="I10" s="735" t="s">
        <v>250</v>
      </c>
      <c r="J10" s="735"/>
      <c r="K10" s="735"/>
      <c r="L10" s="735"/>
      <c r="M10" s="735"/>
      <c r="N10" s="735"/>
      <c r="O10" s="735"/>
      <c r="P10" s="735"/>
      <c r="Q10" s="343">
        <v>4</v>
      </c>
      <c r="R10" s="733"/>
      <c r="S10" s="733"/>
      <c r="T10" s="733"/>
      <c r="U10" s="733"/>
      <c r="V10" s="529"/>
      <c r="W10" s="322"/>
      <c r="X10" s="263"/>
      <c r="Y10" s="242">
        <v>3</v>
      </c>
      <c r="Z10" s="242" t="b">
        <v>1</v>
      </c>
      <c r="AA10" s="67">
        <v>2</v>
      </c>
      <c r="AB10" s="67">
        <v>9</v>
      </c>
      <c r="AD10" s="67">
        <v>11</v>
      </c>
    </row>
    <row r="11" spans="1:33" ht="42" customHeight="1" x14ac:dyDescent="0.15">
      <c r="A11" s="331" t="s">
        <v>251</v>
      </c>
      <c r="B11" s="262" t="s">
        <v>85</v>
      </c>
      <c r="C11" s="249"/>
      <c r="D11" s="249" t="s">
        <v>160</v>
      </c>
      <c r="E11" s="262"/>
      <c r="F11" s="262"/>
      <c r="G11" s="262"/>
      <c r="H11" s="249" t="s">
        <v>160</v>
      </c>
      <c r="I11" s="735" t="s">
        <v>252</v>
      </c>
      <c r="J11" s="735"/>
      <c r="K11" s="735"/>
      <c r="L11" s="735"/>
      <c r="M11" s="735"/>
      <c r="N11" s="735"/>
      <c r="O11" s="735"/>
      <c r="P11" s="735"/>
      <c r="Q11" s="321">
        <v>1</v>
      </c>
      <c r="R11" s="733"/>
      <c r="S11" s="733"/>
      <c r="T11" s="733"/>
      <c r="U11" s="733"/>
      <c r="V11" s="529"/>
      <c r="W11" s="322"/>
      <c r="X11" s="263"/>
      <c r="Y11" s="242">
        <v>3</v>
      </c>
      <c r="Z11" s="242" t="b">
        <v>1</v>
      </c>
      <c r="AA11" s="67">
        <v>1</v>
      </c>
      <c r="AB11" s="67">
        <v>9</v>
      </c>
      <c r="AD11" s="67">
        <v>11</v>
      </c>
    </row>
    <row r="12" spans="1:33" ht="28" customHeight="1" x14ac:dyDescent="0.15">
      <c r="A12" s="331" t="s">
        <v>253</v>
      </c>
      <c r="B12" s="262" t="s">
        <v>85</v>
      </c>
      <c r="C12" s="249"/>
      <c r="D12" s="249" t="s">
        <v>160</v>
      </c>
      <c r="E12" s="262"/>
      <c r="F12" s="262"/>
      <c r="G12" s="262"/>
      <c r="H12" s="249" t="s">
        <v>160</v>
      </c>
      <c r="I12" s="735" t="s">
        <v>254</v>
      </c>
      <c r="J12" s="735"/>
      <c r="K12" s="735"/>
      <c r="L12" s="735"/>
      <c r="M12" s="735"/>
      <c r="N12" s="735"/>
      <c r="O12" s="735"/>
      <c r="P12" s="735"/>
      <c r="Q12" s="321">
        <v>2</v>
      </c>
      <c r="R12" s="733"/>
      <c r="S12" s="733"/>
      <c r="T12" s="733"/>
      <c r="U12" s="733"/>
      <c r="V12" s="529"/>
      <c r="W12" s="322"/>
      <c r="X12" s="263"/>
      <c r="Y12" s="242">
        <v>3</v>
      </c>
      <c r="Z12" s="242" t="b">
        <v>1</v>
      </c>
      <c r="AA12" s="67" t="s">
        <v>801</v>
      </c>
      <c r="AB12" s="67">
        <v>9</v>
      </c>
      <c r="AD12" s="67">
        <v>11</v>
      </c>
      <c r="AF12" s="270">
        <f>R12</f>
        <v>0</v>
      </c>
      <c r="AG12" s="270">
        <f>T12</f>
        <v>0</v>
      </c>
    </row>
    <row r="13" spans="1:33" ht="30" customHeight="1" x14ac:dyDescent="0.15">
      <c r="A13" s="331" t="s">
        <v>255</v>
      </c>
      <c r="B13" s="262" t="s">
        <v>85</v>
      </c>
      <c r="C13" s="249"/>
      <c r="D13" s="249" t="s">
        <v>160</v>
      </c>
      <c r="E13" s="262"/>
      <c r="F13" s="262"/>
      <c r="G13" s="262"/>
      <c r="H13" s="249" t="s">
        <v>160</v>
      </c>
      <c r="I13" s="735" t="s">
        <v>256</v>
      </c>
      <c r="J13" s="735"/>
      <c r="K13" s="735"/>
      <c r="L13" s="735"/>
      <c r="M13" s="735"/>
      <c r="N13" s="735"/>
      <c r="O13" s="735"/>
      <c r="P13" s="735"/>
      <c r="Q13" s="321">
        <v>5</v>
      </c>
      <c r="R13" s="733"/>
      <c r="S13" s="733"/>
      <c r="T13" s="733"/>
      <c r="U13" s="733"/>
      <c r="V13" s="529"/>
      <c r="W13" s="322"/>
      <c r="X13" s="263"/>
      <c r="Y13" s="242">
        <v>3</v>
      </c>
      <c r="Z13" s="242" t="b">
        <v>1</v>
      </c>
      <c r="AA13" s="67">
        <v>1</v>
      </c>
      <c r="AB13" s="67">
        <v>9</v>
      </c>
      <c r="AD13" s="67">
        <v>11</v>
      </c>
    </row>
    <row r="14" spans="1:33" ht="30" customHeight="1" x14ac:dyDescent="0.15">
      <c r="A14" s="331" t="s">
        <v>257</v>
      </c>
      <c r="B14" s="262" t="s">
        <v>195</v>
      </c>
      <c r="C14" s="262"/>
      <c r="D14" s="249" t="s">
        <v>160</v>
      </c>
      <c r="E14" s="262"/>
      <c r="F14" s="262"/>
      <c r="G14" s="249" t="s">
        <v>160</v>
      </c>
      <c r="H14" s="262"/>
      <c r="I14" s="734" t="s">
        <v>258</v>
      </c>
      <c r="J14" s="734"/>
      <c r="K14" s="734"/>
      <c r="L14" s="734"/>
      <c r="M14" s="734"/>
      <c r="N14" s="734"/>
      <c r="O14" s="734"/>
      <c r="P14" s="734"/>
      <c r="Q14" s="321">
        <v>2</v>
      </c>
      <c r="R14" s="733"/>
      <c r="S14" s="733"/>
      <c r="T14" s="733"/>
      <c r="U14" s="733"/>
      <c r="V14" s="529"/>
      <c r="W14" s="322"/>
      <c r="X14" s="263"/>
      <c r="Y14" s="242">
        <v>3</v>
      </c>
      <c r="Z14" s="242" t="b">
        <v>1</v>
      </c>
      <c r="AA14" s="67">
        <v>1</v>
      </c>
    </row>
    <row r="15" spans="1:33" ht="15" customHeight="1" x14ac:dyDescent="0.15">
      <c r="A15" s="329" t="s">
        <v>802</v>
      </c>
      <c r="B15" s="319"/>
      <c r="C15" s="319"/>
      <c r="D15" s="319"/>
      <c r="E15" s="319"/>
      <c r="F15" s="319"/>
      <c r="G15" s="319"/>
      <c r="H15" s="319"/>
      <c r="I15" s="745" t="s">
        <v>803</v>
      </c>
      <c r="J15" s="745"/>
      <c r="K15" s="745"/>
      <c r="L15" s="745"/>
      <c r="M15" s="745"/>
      <c r="N15" s="746"/>
      <c r="O15" s="338"/>
      <c r="P15" s="337"/>
      <c r="Q15" s="323"/>
      <c r="R15" s="736"/>
      <c r="S15" s="736"/>
      <c r="T15" s="736"/>
      <c r="U15" s="736"/>
      <c r="V15" s="530"/>
      <c r="W15" s="253"/>
      <c r="X15" s="532"/>
      <c r="Y15" s="242"/>
      <c r="Z15" s="242"/>
    </row>
    <row r="16" spans="1:33" ht="30" customHeight="1" x14ac:dyDescent="0.15">
      <c r="A16" s="331" t="s">
        <v>259</v>
      </c>
      <c r="B16" s="262" t="s">
        <v>90</v>
      </c>
      <c r="C16" s="249" t="s">
        <v>160</v>
      </c>
      <c r="D16" s="249" t="s">
        <v>160</v>
      </c>
      <c r="E16" s="249" t="s">
        <v>160</v>
      </c>
      <c r="F16" s="249" t="s">
        <v>160</v>
      </c>
      <c r="G16" s="249" t="s">
        <v>160</v>
      </c>
      <c r="H16" s="249" t="s">
        <v>160</v>
      </c>
      <c r="I16" s="735" t="s">
        <v>260</v>
      </c>
      <c r="J16" s="735"/>
      <c r="K16" s="735"/>
      <c r="L16" s="735"/>
      <c r="M16" s="735"/>
      <c r="N16" s="735"/>
      <c r="O16" s="735"/>
      <c r="P16" s="735"/>
      <c r="Q16" s="321">
        <v>6</v>
      </c>
      <c r="R16" s="733"/>
      <c r="S16" s="733"/>
      <c r="T16" s="733"/>
      <c r="U16" s="733"/>
      <c r="V16" s="529"/>
      <c r="W16" s="322"/>
      <c r="X16" s="263"/>
      <c r="Y16" s="242">
        <v>3</v>
      </c>
      <c r="Z16" s="242" t="b">
        <v>1</v>
      </c>
      <c r="AA16" s="67" t="b">
        <v>0</v>
      </c>
    </row>
    <row r="17" spans="1:27" ht="15" customHeight="1" x14ac:dyDescent="0.15">
      <c r="A17" s="331" t="s">
        <v>261</v>
      </c>
      <c r="B17" s="262" t="s">
        <v>90</v>
      </c>
      <c r="C17" s="249" t="s">
        <v>160</v>
      </c>
      <c r="D17" s="249" t="s">
        <v>160</v>
      </c>
      <c r="E17" s="249" t="s">
        <v>160</v>
      </c>
      <c r="F17" s="249" t="s">
        <v>160</v>
      </c>
      <c r="G17" s="249" t="s">
        <v>160</v>
      </c>
      <c r="H17" s="249" t="s">
        <v>160</v>
      </c>
      <c r="I17" s="755" t="s">
        <v>262</v>
      </c>
      <c r="J17" s="755"/>
      <c r="K17" s="755"/>
      <c r="L17" s="755"/>
      <c r="M17" s="755"/>
      <c r="N17" s="755"/>
      <c r="O17" s="755"/>
      <c r="P17" s="755"/>
      <c r="Q17" s="321">
        <v>1</v>
      </c>
      <c r="R17" s="733"/>
      <c r="S17" s="733"/>
      <c r="T17" s="733"/>
      <c r="U17" s="733"/>
      <c r="V17" s="529"/>
      <c r="W17" s="322"/>
      <c r="X17" s="263"/>
      <c r="Y17" s="242">
        <v>3</v>
      </c>
      <c r="Z17" s="242" t="b">
        <v>1</v>
      </c>
      <c r="AA17" s="67" t="b">
        <v>0</v>
      </c>
    </row>
    <row r="18" spans="1:27" ht="15" customHeight="1" x14ac:dyDescent="0.15">
      <c r="A18" s="329" t="s">
        <v>804</v>
      </c>
      <c r="B18" s="319"/>
      <c r="C18" s="319"/>
      <c r="D18" s="319"/>
      <c r="E18" s="319"/>
      <c r="F18" s="319"/>
      <c r="G18" s="319"/>
      <c r="H18" s="319"/>
      <c r="I18" s="745" t="s">
        <v>805</v>
      </c>
      <c r="J18" s="745"/>
      <c r="K18" s="745"/>
      <c r="L18" s="745"/>
      <c r="M18" s="745"/>
      <c r="N18" s="746"/>
      <c r="O18" s="338"/>
      <c r="P18" s="337"/>
      <c r="Q18" s="323"/>
      <c r="R18" s="736"/>
      <c r="S18" s="736"/>
      <c r="T18" s="736"/>
      <c r="U18" s="736"/>
      <c r="V18" s="530"/>
      <c r="W18" s="253"/>
      <c r="X18" s="532"/>
      <c r="Y18" s="242"/>
      <c r="Z18" s="242"/>
    </row>
    <row r="19" spans="1:27" ht="15" customHeight="1" x14ac:dyDescent="0.15">
      <c r="A19" s="331" t="s">
        <v>263</v>
      </c>
      <c r="B19" s="262" t="s">
        <v>90</v>
      </c>
      <c r="C19" s="262"/>
      <c r="D19" s="249" t="s">
        <v>160</v>
      </c>
      <c r="E19" s="262"/>
      <c r="F19" s="262"/>
      <c r="G19" s="262"/>
      <c r="H19" s="249" t="s">
        <v>160</v>
      </c>
      <c r="I19" s="750" t="s">
        <v>264</v>
      </c>
      <c r="J19" s="750"/>
      <c r="K19" s="750"/>
      <c r="L19" s="750"/>
      <c r="M19" s="750"/>
      <c r="N19" s="750"/>
      <c r="O19" s="750"/>
      <c r="P19" s="750"/>
      <c r="Q19" s="321">
        <v>5</v>
      </c>
      <c r="R19" s="733"/>
      <c r="S19" s="733"/>
      <c r="T19" s="733"/>
      <c r="U19" s="733"/>
      <c r="V19" s="529"/>
      <c r="W19" s="322"/>
      <c r="X19" s="263"/>
      <c r="Y19" s="242">
        <v>3</v>
      </c>
      <c r="Z19" s="242" t="b">
        <v>1</v>
      </c>
      <c r="AA19" s="242" t="b">
        <v>0</v>
      </c>
    </row>
    <row r="20" spans="1:27" ht="30" customHeight="1" x14ac:dyDescent="0.15">
      <c r="A20" s="331" t="s">
        <v>265</v>
      </c>
      <c r="B20" s="262" t="s">
        <v>90</v>
      </c>
      <c r="C20" s="262"/>
      <c r="D20" s="262"/>
      <c r="E20" s="262"/>
      <c r="F20" s="262"/>
      <c r="G20" s="262"/>
      <c r="H20" s="249" t="s">
        <v>160</v>
      </c>
      <c r="I20" s="735" t="s">
        <v>266</v>
      </c>
      <c r="J20" s="735"/>
      <c r="K20" s="735"/>
      <c r="L20" s="735"/>
      <c r="M20" s="735"/>
      <c r="N20" s="735"/>
      <c r="O20" s="735"/>
      <c r="P20" s="735"/>
      <c r="Q20" s="321">
        <v>5</v>
      </c>
      <c r="R20" s="733"/>
      <c r="S20" s="733"/>
      <c r="T20" s="733"/>
      <c r="U20" s="733"/>
      <c r="V20" s="529"/>
      <c r="W20" s="322"/>
      <c r="X20" s="263"/>
      <c r="Y20" s="242">
        <v>3</v>
      </c>
      <c r="Z20" s="242" t="b">
        <v>1</v>
      </c>
      <c r="AA20" s="67" t="b">
        <v>0</v>
      </c>
    </row>
    <row r="21" spans="1:27" ht="15" customHeight="1" x14ac:dyDescent="0.15">
      <c r="A21" s="331" t="s">
        <v>267</v>
      </c>
      <c r="B21" s="262" t="s">
        <v>90</v>
      </c>
      <c r="C21" s="262"/>
      <c r="D21" s="249" t="s">
        <v>160</v>
      </c>
      <c r="E21" s="262"/>
      <c r="F21" s="262"/>
      <c r="G21" s="262"/>
      <c r="H21" s="249" t="s">
        <v>160</v>
      </c>
      <c r="I21" s="734" t="s">
        <v>268</v>
      </c>
      <c r="J21" s="734"/>
      <c r="K21" s="734"/>
      <c r="L21" s="734"/>
      <c r="M21" s="734"/>
      <c r="N21" s="734"/>
      <c r="O21" s="734"/>
      <c r="P21" s="734"/>
      <c r="Q21" s="321">
        <v>1</v>
      </c>
      <c r="R21" s="733"/>
      <c r="S21" s="733"/>
      <c r="T21" s="733"/>
      <c r="U21" s="733"/>
      <c r="V21" s="529"/>
      <c r="W21" s="322"/>
      <c r="X21" s="263"/>
      <c r="Y21" s="242">
        <v>3</v>
      </c>
      <c r="Z21" s="242" t="b">
        <v>1</v>
      </c>
      <c r="AA21" s="242" t="b">
        <v>0</v>
      </c>
    </row>
    <row r="22" spans="1:27" ht="30" customHeight="1" x14ac:dyDescent="0.15">
      <c r="A22" s="331" t="s">
        <v>269</v>
      </c>
      <c r="B22" s="262" t="s">
        <v>90</v>
      </c>
      <c r="C22" s="262"/>
      <c r="D22" s="262"/>
      <c r="E22" s="262"/>
      <c r="F22" s="262"/>
      <c r="G22" s="262"/>
      <c r="H22" s="249" t="s">
        <v>160</v>
      </c>
      <c r="I22" s="734" t="s">
        <v>270</v>
      </c>
      <c r="J22" s="734"/>
      <c r="K22" s="734"/>
      <c r="L22" s="734"/>
      <c r="M22" s="734"/>
      <c r="N22" s="734"/>
      <c r="O22" s="734"/>
      <c r="P22" s="734"/>
      <c r="Q22" s="321">
        <v>1</v>
      </c>
      <c r="R22" s="733"/>
      <c r="S22" s="733"/>
      <c r="T22" s="733"/>
      <c r="U22" s="733"/>
      <c r="V22" s="529"/>
      <c r="W22" s="322"/>
      <c r="X22" s="263"/>
      <c r="Y22" s="242">
        <v>3</v>
      </c>
      <c r="Z22" s="242" t="b">
        <v>1</v>
      </c>
      <c r="AA22" s="67" t="b">
        <v>0</v>
      </c>
    </row>
    <row r="23" spans="1:27" ht="15" customHeight="1" x14ac:dyDescent="0.15">
      <c r="A23" s="329" t="s">
        <v>807</v>
      </c>
      <c r="B23" s="319"/>
      <c r="C23" s="319"/>
      <c r="D23" s="319"/>
      <c r="E23" s="319"/>
      <c r="F23" s="319"/>
      <c r="G23" s="319"/>
      <c r="H23" s="319"/>
      <c r="I23" s="745" t="s">
        <v>808</v>
      </c>
      <c r="J23" s="745"/>
      <c r="K23" s="745"/>
      <c r="L23" s="745"/>
      <c r="M23" s="745"/>
      <c r="N23" s="746"/>
      <c r="O23" s="338"/>
      <c r="P23" s="337"/>
      <c r="Q23" s="323"/>
      <c r="R23" s="736"/>
      <c r="S23" s="736"/>
      <c r="T23" s="736"/>
      <c r="U23" s="736"/>
      <c r="V23" s="530"/>
      <c r="W23" s="253"/>
      <c r="X23" s="532"/>
      <c r="Y23" s="242"/>
      <c r="Z23" s="242"/>
    </row>
    <row r="24" spans="1:27" ht="15" customHeight="1" x14ac:dyDescent="0.15">
      <c r="A24" s="331" t="s">
        <v>271</v>
      </c>
      <c r="B24" s="262" t="s">
        <v>90</v>
      </c>
      <c r="C24" s="249" t="s">
        <v>160</v>
      </c>
      <c r="D24" s="249" t="s">
        <v>160</v>
      </c>
      <c r="E24" s="249" t="s">
        <v>160</v>
      </c>
      <c r="F24" s="249" t="s">
        <v>160</v>
      </c>
      <c r="G24" s="249" t="s">
        <v>160</v>
      </c>
      <c r="H24" s="249" t="s">
        <v>160</v>
      </c>
      <c r="I24" s="750" t="s">
        <v>272</v>
      </c>
      <c r="J24" s="750"/>
      <c r="K24" s="750"/>
      <c r="L24" s="750"/>
      <c r="M24" s="750"/>
      <c r="N24" s="750"/>
      <c r="O24" s="750"/>
      <c r="P24" s="750"/>
      <c r="Q24" s="321">
        <v>1</v>
      </c>
      <c r="R24" s="733"/>
      <c r="S24" s="733"/>
      <c r="T24" s="733"/>
      <c r="U24" s="733"/>
      <c r="V24" s="529"/>
      <c r="W24" s="322"/>
      <c r="X24" s="263"/>
      <c r="Y24" s="242">
        <v>3</v>
      </c>
      <c r="Z24" s="242" t="b">
        <v>1</v>
      </c>
      <c r="AA24" s="67" t="b">
        <v>0</v>
      </c>
    </row>
    <row r="25" spans="1:27" ht="15" customHeight="1" x14ac:dyDescent="0.15">
      <c r="A25" s="331" t="s">
        <v>273</v>
      </c>
      <c r="B25" s="262" t="s">
        <v>90</v>
      </c>
      <c r="C25" s="249" t="s">
        <v>160</v>
      </c>
      <c r="D25" s="249" t="s">
        <v>160</v>
      </c>
      <c r="E25" s="249" t="s">
        <v>160</v>
      </c>
      <c r="F25" s="249" t="s">
        <v>160</v>
      </c>
      <c r="G25" s="249" t="s">
        <v>160</v>
      </c>
      <c r="H25" s="249" t="s">
        <v>160</v>
      </c>
      <c r="I25" s="750" t="s">
        <v>274</v>
      </c>
      <c r="J25" s="750"/>
      <c r="K25" s="750"/>
      <c r="L25" s="750"/>
      <c r="M25" s="750"/>
      <c r="N25" s="750"/>
      <c r="O25" s="750"/>
      <c r="P25" s="750"/>
      <c r="Q25" s="321">
        <v>1</v>
      </c>
      <c r="R25" s="733"/>
      <c r="S25" s="733"/>
      <c r="T25" s="733"/>
      <c r="U25" s="733"/>
      <c r="V25" s="529"/>
      <c r="W25" s="322"/>
      <c r="X25" s="263"/>
      <c r="Y25" s="242">
        <v>3</v>
      </c>
      <c r="Z25" s="242" t="b">
        <v>1</v>
      </c>
      <c r="AA25" s="67" t="b">
        <v>0</v>
      </c>
    </row>
    <row r="26" spans="1:27" ht="15" customHeight="1" x14ac:dyDescent="0.15">
      <c r="A26" s="331" t="s">
        <v>275</v>
      </c>
      <c r="B26" s="262" t="s">
        <v>90</v>
      </c>
      <c r="C26" s="262"/>
      <c r="D26" s="249" t="s">
        <v>160</v>
      </c>
      <c r="E26" s="262"/>
      <c r="F26" s="262"/>
      <c r="G26" s="262"/>
      <c r="H26" s="249" t="s">
        <v>160</v>
      </c>
      <c r="I26" s="750" t="s">
        <v>276</v>
      </c>
      <c r="J26" s="750"/>
      <c r="K26" s="750"/>
      <c r="L26" s="750"/>
      <c r="M26" s="750"/>
      <c r="N26" s="750"/>
      <c r="O26" s="750"/>
      <c r="P26" s="750"/>
      <c r="Q26" s="321">
        <v>1</v>
      </c>
      <c r="R26" s="733"/>
      <c r="S26" s="733"/>
      <c r="T26" s="733"/>
      <c r="U26" s="733"/>
      <c r="V26" s="529"/>
      <c r="W26" s="322"/>
      <c r="X26" s="263"/>
      <c r="Y26" s="242">
        <v>3</v>
      </c>
      <c r="Z26" s="242" t="b">
        <v>1</v>
      </c>
      <c r="AA26" s="242" t="b">
        <v>0</v>
      </c>
    </row>
    <row r="27" spans="1:27" ht="15" customHeight="1" x14ac:dyDescent="0.15">
      <c r="A27" s="329" t="s">
        <v>809</v>
      </c>
      <c r="B27" s="319"/>
      <c r="C27" s="319"/>
      <c r="D27" s="319"/>
      <c r="E27" s="319"/>
      <c r="F27" s="319"/>
      <c r="G27" s="319"/>
      <c r="H27" s="319"/>
      <c r="I27" s="745" t="s">
        <v>810</v>
      </c>
      <c r="J27" s="745"/>
      <c r="K27" s="745"/>
      <c r="L27" s="745"/>
      <c r="M27" s="745"/>
      <c r="N27" s="746"/>
      <c r="O27" s="338"/>
      <c r="P27" s="337"/>
      <c r="Q27" s="324"/>
      <c r="R27" s="736"/>
      <c r="S27" s="736"/>
      <c r="T27" s="736"/>
      <c r="U27" s="736"/>
      <c r="V27" s="530"/>
      <c r="W27" s="253"/>
      <c r="X27" s="532"/>
      <c r="Y27" s="242"/>
      <c r="Z27" s="242"/>
    </row>
    <row r="28" spans="1:27" ht="15" customHeight="1" x14ac:dyDescent="0.15">
      <c r="A28" s="331" t="s">
        <v>277</v>
      </c>
      <c r="B28" s="262" t="s">
        <v>90</v>
      </c>
      <c r="C28" s="262"/>
      <c r="D28" s="249" t="s">
        <v>160</v>
      </c>
      <c r="E28" s="262"/>
      <c r="F28" s="262"/>
      <c r="G28" s="262"/>
      <c r="H28" s="249" t="s">
        <v>160</v>
      </c>
      <c r="I28" s="750" t="s">
        <v>278</v>
      </c>
      <c r="J28" s="750"/>
      <c r="K28" s="750"/>
      <c r="L28" s="750"/>
      <c r="M28" s="750"/>
      <c r="N28" s="750"/>
      <c r="O28" s="750"/>
      <c r="P28" s="750"/>
      <c r="Q28" s="321">
        <v>1</v>
      </c>
      <c r="R28" s="733"/>
      <c r="S28" s="733"/>
      <c r="T28" s="733"/>
      <c r="U28" s="733"/>
      <c r="V28" s="529"/>
      <c r="W28" s="322"/>
      <c r="X28" s="263"/>
      <c r="Y28" s="242">
        <v>3</v>
      </c>
      <c r="Z28" s="242" t="b">
        <v>1</v>
      </c>
      <c r="AA28" s="67" t="b">
        <v>0</v>
      </c>
    </row>
    <row r="29" spans="1:27" ht="15" customHeight="1" thickBot="1" x14ac:dyDescent="0.2">
      <c r="A29" s="332" t="s">
        <v>279</v>
      </c>
      <c r="B29" s="333" t="s">
        <v>90</v>
      </c>
      <c r="C29" s="333"/>
      <c r="D29" s="334" t="s">
        <v>160</v>
      </c>
      <c r="E29" s="333"/>
      <c r="F29" s="333"/>
      <c r="G29" s="334" t="s">
        <v>160</v>
      </c>
      <c r="H29" s="334" t="s">
        <v>160</v>
      </c>
      <c r="I29" s="758" t="s">
        <v>280</v>
      </c>
      <c r="J29" s="758"/>
      <c r="K29" s="758"/>
      <c r="L29" s="758"/>
      <c r="M29" s="758"/>
      <c r="N29" s="758"/>
      <c r="O29" s="758"/>
      <c r="P29" s="758"/>
      <c r="Q29" s="335">
        <v>1</v>
      </c>
      <c r="R29" s="749"/>
      <c r="S29" s="749"/>
      <c r="T29" s="749"/>
      <c r="U29" s="749"/>
      <c r="V29" s="531"/>
      <c r="W29" s="468"/>
      <c r="X29" s="336"/>
      <c r="Y29" s="242">
        <v>3</v>
      </c>
      <c r="Z29" s="242" t="b">
        <v>1</v>
      </c>
      <c r="AA29" s="67" t="b">
        <v>0</v>
      </c>
    </row>
    <row r="30" spans="1:27" ht="12.75" customHeight="1" x14ac:dyDescent="0.15">
      <c r="A30" s="756"/>
      <c r="B30" s="756"/>
      <c r="C30" s="756"/>
      <c r="D30" s="756"/>
      <c r="E30" s="756"/>
      <c r="F30" s="756"/>
      <c r="G30" s="756"/>
      <c r="H30" s="756"/>
      <c r="I30" s="756"/>
      <c r="J30" s="756"/>
      <c r="K30" s="756"/>
      <c r="L30" s="756"/>
      <c r="M30" s="756"/>
      <c r="N30" s="756"/>
      <c r="O30" s="756"/>
      <c r="P30" s="756"/>
      <c r="Q30" s="756"/>
      <c r="R30" s="756"/>
      <c r="S30" s="756"/>
      <c r="T30" s="756"/>
      <c r="U30" s="756"/>
      <c r="V30" s="757"/>
      <c r="W30" s="757"/>
    </row>
    <row r="31" spans="1:27" x14ac:dyDescent="0.15">
      <c r="B31" s="246" t="s">
        <v>85</v>
      </c>
      <c r="C31" s="752" t="s">
        <v>651</v>
      </c>
      <c r="D31" s="738"/>
      <c r="E31" s="738"/>
      <c r="F31" s="738"/>
      <c r="G31" s="738"/>
      <c r="H31" s="738"/>
      <c r="K31" s="753" t="s">
        <v>746</v>
      </c>
      <c r="L31" s="753"/>
      <c r="M31" s="753"/>
      <c r="N31" s="753"/>
      <c r="O31" s="753"/>
      <c r="P31" s="753"/>
      <c r="Q31" s="254">
        <f>SUM(Q10:Q14,Q16:Q17,Q19:Q22,Q24:Q26,Q28:Q29)</f>
        <v>38</v>
      </c>
    </row>
    <row r="32" spans="1:27" x14ac:dyDescent="0.15">
      <c r="B32" s="246" t="s">
        <v>195</v>
      </c>
      <c r="C32" s="752" t="s">
        <v>654</v>
      </c>
      <c r="D32" s="738"/>
      <c r="E32" s="738"/>
      <c r="F32" s="738"/>
      <c r="G32" s="738"/>
      <c r="H32" s="738"/>
    </row>
    <row r="33" spans="2:21" x14ac:dyDescent="0.15">
      <c r="B33" s="246" t="s">
        <v>90</v>
      </c>
      <c r="C33" s="752" t="s">
        <v>657</v>
      </c>
      <c r="D33" s="738"/>
      <c r="E33" s="738"/>
      <c r="F33" s="738"/>
      <c r="G33" s="738"/>
      <c r="H33" s="738"/>
      <c r="L33" s="753" t="s">
        <v>747</v>
      </c>
      <c r="M33" s="753"/>
      <c r="N33" s="753"/>
      <c r="O33" s="753"/>
      <c r="P33" s="753"/>
      <c r="Q33" s="753"/>
      <c r="R33" s="751">
        <f>SUM(R10:R29)</f>
        <v>0</v>
      </c>
      <c r="S33" s="751"/>
    </row>
    <row r="35" spans="2:21" x14ac:dyDescent="0.15">
      <c r="M35" s="753" t="s">
        <v>748</v>
      </c>
      <c r="N35" s="753"/>
      <c r="O35" s="753"/>
      <c r="P35" s="753"/>
      <c r="Q35" s="753"/>
      <c r="R35" s="753"/>
      <c r="S35" s="753"/>
      <c r="T35" s="751">
        <f>SUM(T10:U31)</f>
        <v>0</v>
      </c>
      <c r="U35" s="751"/>
    </row>
    <row r="37" spans="2:21" x14ac:dyDescent="0.15">
      <c r="J37" s="754" t="s">
        <v>750</v>
      </c>
      <c r="K37" s="754"/>
      <c r="L37" s="754"/>
      <c r="M37" s="753" t="s">
        <v>110</v>
      </c>
      <c r="N37" s="753"/>
      <c r="O37" s="753"/>
      <c r="P37" s="753"/>
      <c r="Q37" s="753"/>
      <c r="R37" s="753"/>
      <c r="S37" s="753"/>
      <c r="T37" s="469" t="e">
        <f>T35/R33</f>
        <v>#DIV/0!</v>
      </c>
      <c r="U37" s="255"/>
    </row>
    <row r="38" spans="2:21" x14ac:dyDescent="0.15">
      <c r="J38" s="754" t="s">
        <v>811</v>
      </c>
      <c r="K38" s="754"/>
      <c r="L38" s="754"/>
      <c r="M38" s="754"/>
      <c r="N38" s="240"/>
      <c r="O38" s="240"/>
      <c r="P38" s="240"/>
      <c r="Q38" s="240"/>
      <c r="R38" s="240"/>
      <c r="S38" s="240"/>
    </row>
  </sheetData>
  <sheetProtection algorithmName="SHA-512" hashValue="tpx09od2JxJioxgonlGlB87UYK1uMHfRaLaneZzj/OZjqQDr4zGDLmpBbzteZs3o56Vf5IMf0f8ueotQzlXYBg==" saltValue="fpC/X8Zv7hpSnmA66VDnBg==" spinCount="100000" sheet="1" selectLockedCells="1"/>
  <autoFilter ref="A1:AD29" xr:uid="{BC4555C1-2CFF-5B4A-83DC-0C0AED44435A}">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mergeCells count="83">
    <mergeCell ref="A30:W30"/>
    <mergeCell ref="R23:S23"/>
    <mergeCell ref="T23:U23"/>
    <mergeCell ref="R27:S27"/>
    <mergeCell ref="T27:U27"/>
    <mergeCell ref="T29:U29"/>
    <mergeCell ref="I23:N23"/>
    <mergeCell ref="I24:P24"/>
    <mergeCell ref="R24:S24"/>
    <mergeCell ref="T24:U24"/>
    <mergeCell ref="I25:P25"/>
    <mergeCell ref="R25:S25"/>
    <mergeCell ref="T25:U25"/>
    <mergeCell ref="I26:P26"/>
    <mergeCell ref="R26:S26"/>
    <mergeCell ref="I29:P29"/>
    <mergeCell ref="I22:P22"/>
    <mergeCell ref="R22:S22"/>
    <mergeCell ref="T22:U22"/>
    <mergeCell ref="I19:P19"/>
    <mergeCell ref="R19:S19"/>
    <mergeCell ref="T19:U19"/>
    <mergeCell ref="I20:P20"/>
    <mergeCell ref="R20:S20"/>
    <mergeCell ref="T20:U20"/>
    <mergeCell ref="I17:P17"/>
    <mergeCell ref="R17:S17"/>
    <mergeCell ref="T17:U17"/>
    <mergeCell ref="I18:N18"/>
    <mergeCell ref="I21:P21"/>
    <mergeCell ref="R21:S21"/>
    <mergeCell ref="T21:U21"/>
    <mergeCell ref="R18:S18"/>
    <mergeCell ref="T18:U18"/>
    <mergeCell ref="T13:U13"/>
    <mergeCell ref="I15:N15"/>
    <mergeCell ref="I16:P16"/>
    <mergeCell ref="R16:S16"/>
    <mergeCell ref="T16:U16"/>
    <mergeCell ref="R15:S15"/>
    <mergeCell ref="J38:M38"/>
    <mergeCell ref="C32:H32"/>
    <mergeCell ref="C31:H31"/>
    <mergeCell ref="K31:P31"/>
    <mergeCell ref="M37:S37"/>
    <mergeCell ref="J37:L37"/>
    <mergeCell ref="T35:U35"/>
    <mergeCell ref="C33:H33"/>
    <mergeCell ref="L33:Q33"/>
    <mergeCell ref="M35:S35"/>
    <mergeCell ref="R33:S33"/>
    <mergeCell ref="R29:S29"/>
    <mergeCell ref="I27:N27"/>
    <mergeCell ref="I28:P28"/>
    <mergeCell ref="T26:U26"/>
    <mergeCell ref="T28:U28"/>
    <mergeCell ref="T7:U7"/>
    <mergeCell ref="R8:S8"/>
    <mergeCell ref="T8:U8"/>
    <mergeCell ref="I9:N9"/>
    <mergeCell ref="R7:S7"/>
    <mergeCell ref="I8:P8"/>
    <mergeCell ref="A1:U1"/>
    <mergeCell ref="A2:U2"/>
    <mergeCell ref="A3:O3"/>
    <mergeCell ref="R6:S6"/>
    <mergeCell ref="T6:U6"/>
    <mergeCell ref="T10:U10"/>
    <mergeCell ref="R28:S28"/>
    <mergeCell ref="I14:P14"/>
    <mergeCell ref="R14:S14"/>
    <mergeCell ref="T14:U14"/>
    <mergeCell ref="I10:P10"/>
    <mergeCell ref="R10:S10"/>
    <mergeCell ref="I12:P12"/>
    <mergeCell ref="R12:S12"/>
    <mergeCell ref="T12:U12"/>
    <mergeCell ref="I11:P11"/>
    <mergeCell ref="T15:U15"/>
    <mergeCell ref="R11:S11"/>
    <mergeCell ref="T11:U11"/>
    <mergeCell ref="I13:P13"/>
    <mergeCell ref="R13:S13"/>
  </mergeCells>
  <phoneticPr fontId="0" type="noConversion"/>
  <dataValidations count="6">
    <dataValidation type="list" allowBlank="1" showInputMessage="1" showErrorMessage="1" sqref="R14:U14 R12:U12" xr:uid="{04034D2F-503E-3747-A112-3E2D16CC35E8}">
      <formula1>$AE$1:$AE$2</formula1>
    </dataValidation>
    <dataValidation type="list" allowBlank="1" showInputMessage="1" showErrorMessage="1" sqref="R28:U29 R11:U11 R24:U26 R21:U22" xr:uid="{A42BB1AE-4A1A-814A-8B7E-9146A97B9934}">
      <formula1>$Z$1:$Z$2</formula1>
    </dataValidation>
    <dataValidation type="list" allowBlank="1" showInputMessage="1" showErrorMessage="1" sqref="R13:U13 R19:U20" xr:uid="{76D947C3-C7AD-DD46-9417-CCE05EAB964E}">
      <formula1>$Z$1:$Z$6</formula1>
    </dataValidation>
    <dataValidation type="list" allowBlank="1" showInputMessage="1" showErrorMessage="1" sqref="R16:U16" xr:uid="{F5DA5BA3-7E5C-2A40-9F95-60BE3FCA8104}">
      <formula1>$AF$1:$AF$6</formula1>
    </dataValidation>
    <dataValidation type="list" allowBlank="1" showInputMessage="1" showErrorMessage="1" sqref="R17:U17" xr:uid="{A13D8EC1-DF87-444B-A59B-E3F461D6CB44}">
      <formula1>$Y$1:$Y$2</formula1>
    </dataValidation>
    <dataValidation type="list" allowBlank="1" showInputMessage="1" showErrorMessage="1" sqref="R10:U10" xr:uid="{D6CE06CD-99D5-D140-9149-B8C51FE93A57}">
      <formula1>$Z$1:$Z$5</formula1>
    </dataValidation>
  </dataValidations>
  <pageMargins left="0.5" right="0.5" top="0.5" bottom="0.5" header="0.5" footer="0.5"/>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F2DD9B-32EE-0F4C-8182-EEFE5704A5EA}">
          <x14:formula1>
            <xm:f>Introduction!$G$28:$G$46</xm:f>
          </x14:formula1>
          <xm:sqref>V24:V26 V10:V14 V16:V17 V19:V22 V28:V29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AK51"/>
  <sheetViews>
    <sheetView zoomScale="80" zoomScaleNormal="80" workbookViewId="0">
      <selection activeCell="W24" sqref="W24:W33"/>
    </sheetView>
  </sheetViews>
  <sheetFormatPr baseColWidth="10" defaultColWidth="8.83203125" defaultRowHeight="14" x14ac:dyDescent="0.15"/>
  <cols>
    <col min="1" max="1" width="4.83203125" style="67" customWidth="1"/>
    <col min="2" max="2" width="2.33203125" style="67" hidden="1" customWidth="1"/>
    <col min="3" max="3" width="2.83203125" style="67" hidden="1" customWidth="1"/>
    <col min="4" max="6" width="2.33203125" style="67" hidden="1" customWidth="1"/>
    <col min="7" max="7" width="2.83203125" style="67" hidden="1" customWidth="1"/>
    <col min="8" max="8" width="2.33203125" style="67" hidden="1" customWidth="1"/>
    <col min="9" max="16" width="12.83203125" style="67" customWidth="1"/>
    <col min="17" max="17" width="8.83203125" style="67" customWidth="1"/>
    <col min="18" max="18" width="5.5" style="67" customWidth="1"/>
    <col min="19" max="19" width="4.83203125" style="67" customWidth="1"/>
    <col min="20" max="20" width="5.5" style="67" customWidth="1"/>
    <col min="21" max="21" width="5" style="67" customWidth="1"/>
    <col min="22" max="22" width="29.83203125" style="67" customWidth="1"/>
    <col min="23" max="24" width="25.83203125" style="67" customWidth="1"/>
    <col min="25" max="25" width="3.6640625" style="241" hidden="1" customWidth="1"/>
    <col min="26" max="31" width="9.1640625" style="241" hidden="1" customWidth="1"/>
    <col min="32" max="37" width="0" style="67" hidden="1" customWidth="1"/>
    <col min="38" max="16384" width="8.83203125" style="67"/>
  </cols>
  <sheetData>
    <row r="1" spans="1:37" ht="16" x14ac:dyDescent="0.2">
      <c r="A1" s="737" t="s">
        <v>812</v>
      </c>
      <c r="B1" s="737"/>
      <c r="C1" s="737"/>
      <c r="D1" s="737"/>
      <c r="E1" s="737"/>
      <c r="F1" s="737"/>
      <c r="G1" s="737"/>
      <c r="H1" s="737"/>
      <c r="I1" s="737"/>
      <c r="J1" s="737"/>
      <c r="K1" s="737"/>
      <c r="L1" s="737"/>
      <c r="M1" s="737"/>
      <c r="N1" s="737"/>
      <c r="O1" s="737"/>
      <c r="P1" s="737"/>
      <c r="Q1" s="737"/>
      <c r="R1" s="737"/>
      <c r="S1" s="737"/>
      <c r="T1" s="737"/>
      <c r="U1" s="737"/>
      <c r="V1" s="240" t="str">
        <f>Introduction!B4</f>
        <v>Version 5</v>
      </c>
      <c r="Z1" s="241">
        <v>0</v>
      </c>
      <c r="AA1" s="241">
        <v>0</v>
      </c>
      <c r="AB1" s="241">
        <v>0</v>
      </c>
      <c r="AC1" s="241">
        <v>0</v>
      </c>
      <c r="AD1" s="241">
        <v>2</v>
      </c>
      <c r="AE1" s="241" t="s">
        <v>813</v>
      </c>
      <c r="AF1" s="241">
        <v>0</v>
      </c>
      <c r="AG1" s="241">
        <v>0</v>
      </c>
      <c r="AH1" s="241">
        <v>0</v>
      </c>
      <c r="AI1" s="241">
        <v>0</v>
      </c>
      <c r="AJ1" s="241">
        <v>0</v>
      </c>
      <c r="AK1" s="241">
        <v>0</v>
      </c>
    </row>
    <row r="2" spans="1:37" x14ac:dyDescent="0.15">
      <c r="A2" s="738" t="s">
        <v>814</v>
      </c>
      <c r="B2" s="738"/>
      <c r="C2" s="738"/>
      <c r="D2" s="738"/>
      <c r="E2" s="738"/>
      <c r="F2" s="738"/>
      <c r="G2" s="738"/>
      <c r="H2" s="738"/>
      <c r="I2" s="738"/>
      <c r="J2" s="738"/>
      <c r="K2" s="738"/>
      <c r="L2" s="738"/>
      <c r="M2" s="738"/>
      <c r="N2" s="738"/>
      <c r="O2" s="738"/>
      <c r="P2" s="738"/>
      <c r="Q2" s="738"/>
      <c r="R2" s="738"/>
      <c r="S2" s="738"/>
      <c r="T2" s="738"/>
      <c r="U2" s="738"/>
      <c r="V2" s="240" t="str">
        <f>Introduction!B6</f>
        <v>Revised 12-26-24</v>
      </c>
      <c r="Z2" s="241">
        <v>1</v>
      </c>
      <c r="AA2" s="241">
        <v>1</v>
      </c>
      <c r="AB2" s="241">
        <v>1</v>
      </c>
      <c r="AC2" s="241">
        <v>5</v>
      </c>
      <c r="AD2" s="241">
        <v>3</v>
      </c>
      <c r="AE2" s="241" t="s">
        <v>815</v>
      </c>
      <c r="AF2" s="241">
        <v>2</v>
      </c>
      <c r="AG2" s="241">
        <v>1</v>
      </c>
      <c r="AH2" s="241">
        <v>3</v>
      </c>
      <c r="AI2" s="241">
        <v>4</v>
      </c>
      <c r="AJ2" s="241">
        <v>2</v>
      </c>
      <c r="AK2" s="241">
        <v>10</v>
      </c>
    </row>
    <row r="3" spans="1:37" x14ac:dyDescent="0.15">
      <c r="A3" s="738" t="s">
        <v>816</v>
      </c>
      <c r="B3" s="738"/>
      <c r="C3" s="738"/>
      <c r="D3" s="738"/>
      <c r="E3" s="738"/>
      <c r="F3" s="738"/>
      <c r="G3" s="738"/>
      <c r="H3" s="738"/>
      <c r="I3" s="738"/>
      <c r="J3" s="738"/>
      <c r="K3" s="738"/>
      <c r="L3" s="738"/>
      <c r="M3" s="738"/>
      <c r="N3" s="738"/>
      <c r="O3" s="738"/>
      <c r="P3" s="242"/>
      <c r="Q3" s="242"/>
      <c r="R3" s="242"/>
      <c r="S3" s="242"/>
      <c r="T3" s="242"/>
      <c r="U3" s="242"/>
      <c r="Z3" s="241">
        <v>2</v>
      </c>
      <c r="AA3" s="241">
        <v>2</v>
      </c>
      <c r="AB3" s="241">
        <v>2</v>
      </c>
      <c r="AD3" s="241">
        <v>4</v>
      </c>
      <c r="AE3" s="350" t="s">
        <v>756</v>
      </c>
      <c r="AJ3" s="67">
        <v>3</v>
      </c>
    </row>
    <row r="4" spans="1:37" x14ac:dyDescent="0.15">
      <c r="A4" s="242"/>
      <c r="B4" s="242"/>
      <c r="C4" s="242"/>
      <c r="D4" s="242"/>
      <c r="E4" s="242"/>
      <c r="F4" s="242"/>
      <c r="G4" s="242"/>
      <c r="H4" s="242"/>
      <c r="I4" s="242"/>
      <c r="J4" s="242"/>
      <c r="K4" s="242"/>
      <c r="L4" s="242"/>
      <c r="M4" s="242"/>
      <c r="N4" s="242"/>
      <c r="O4" s="242"/>
      <c r="P4" s="242"/>
      <c r="Q4" s="242"/>
      <c r="R4" s="242"/>
      <c r="S4" s="242"/>
      <c r="T4" s="242"/>
      <c r="U4" s="242"/>
      <c r="Z4" s="241">
        <v>3</v>
      </c>
      <c r="AA4" s="241">
        <v>3</v>
      </c>
      <c r="AB4" s="241">
        <v>3</v>
      </c>
      <c r="AD4" s="241">
        <v>5</v>
      </c>
      <c r="AE4" s="350" t="s">
        <v>817</v>
      </c>
      <c r="AJ4" s="67">
        <v>4</v>
      </c>
    </row>
    <row r="5" spans="1:37" ht="15" thickBot="1" x14ac:dyDescent="0.2">
      <c r="A5" s="242"/>
      <c r="B5" s="242"/>
      <c r="C5" s="242"/>
      <c r="D5" s="242"/>
      <c r="E5" s="242"/>
      <c r="F5" s="242"/>
      <c r="G5" s="242"/>
      <c r="H5" s="242"/>
      <c r="I5" s="242"/>
      <c r="J5" s="242"/>
      <c r="K5" s="242"/>
      <c r="L5" s="242"/>
      <c r="M5" s="242"/>
      <c r="N5" s="242"/>
      <c r="O5" s="242"/>
      <c r="P5" s="242"/>
      <c r="Q5" s="243"/>
      <c r="R5" s="244"/>
      <c r="S5" s="244"/>
      <c r="T5" s="244"/>
      <c r="U5" s="244"/>
      <c r="Z5" s="241">
        <v>4</v>
      </c>
      <c r="AA5" s="241">
        <v>4</v>
      </c>
      <c r="AB5" s="241">
        <v>4</v>
      </c>
      <c r="AD5" s="241">
        <v>6</v>
      </c>
      <c r="AJ5" s="67">
        <v>5</v>
      </c>
    </row>
    <row r="6" spans="1:37" ht="15" customHeight="1" thickBot="1" x14ac:dyDescent="0.2">
      <c r="A6" s="242"/>
      <c r="B6" s="242"/>
      <c r="C6" s="242"/>
      <c r="D6" s="242"/>
      <c r="E6" s="242"/>
      <c r="F6" s="242"/>
      <c r="G6" s="242"/>
      <c r="H6" s="242"/>
      <c r="I6" s="242"/>
      <c r="J6" s="242"/>
      <c r="K6" s="242"/>
      <c r="L6" s="242"/>
      <c r="M6" s="242"/>
      <c r="N6" s="242"/>
      <c r="O6" s="242"/>
      <c r="P6" s="242"/>
      <c r="Q6" s="264" t="s">
        <v>757</v>
      </c>
      <c r="R6" s="760" t="s">
        <v>757</v>
      </c>
      <c r="S6" s="740"/>
      <c r="T6" s="760" t="s">
        <v>758</v>
      </c>
      <c r="U6" s="740"/>
      <c r="V6" s="17"/>
      <c r="W6" s="17"/>
      <c r="X6" s="17"/>
      <c r="AA6" s="241">
        <v>5</v>
      </c>
      <c r="AB6" s="241">
        <v>5</v>
      </c>
      <c r="AD6" s="241">
        <v>7</v>
      </c>
    </row>
    <row r="7" spans="1:37" ht="15" customHeight="1" thickBot="1" x14ac:dyDescent="0.2">
      <c r="A7" s="242"/>
      <c r="B7" s="242"/>
      <c r="C7" s="242"/>
      <c r="D7" s="242"/>
      <c r="E7" s="242"/>
      <c r="F7" s="242"/>
      <c r="G7" s="242"/>
      <c r="H7" s="242"/>
      <c r="I7" s="242"/>
      <c r="J7" s="242"/>
      <c r="K7" s="242"/>
      <c r="L7" s="242"/>
      <c r="M7" s="242"/>
      <c r="N7" s="242"/>
      <c r="O7" s="242"/>
      <c r="P7" s="242"/>
      <c r="Q7" s="265" t="s">
        <v>759</v>
      </c>
      <c r="R7" s="759" t="s">
        <v>760</v>
      </c>
      <c r="S7" s="742"/>
      <c r="T7" s="759" t="s">
        <v>761</v>
      </c>
      <c r="U7" s="742"/>
      <c r="V7" s="266" t="s">
        <v>151</v>
      </c>
      <c r="W7" s="267" t="s">
        <v>152</v>
      </c>
      <c r="X7" s="267"/>
      <c r="AB7" s="241">
        <v>6</v>
      </c>
      <c r="AD7" s="241">
        <v>8</v>
      </c>
    </row>
    <row r="8" spans="1:37" ht="15" customHeight="1" thickBot="1" x14ac:dyDescent="0.2">
      <c r="A8" s="245" t="s">
        <v>153</v>
      </c>
      <c r="C8" s="246" t="s">
        <v>154</v>
      </c>
      <c r="D8" s="246" t="s">
        <v>155</v>
      </c>
      <c r="E8" s="246" t="s">
        <v>155</v>
      </c>
      <c r="F8" s="246" t="s">
        <v>96</v>
      </c>
      <c r="G8" s="246" t="s">
        <v>156</v>
      </c>
      <c r="H8" s="246" t="s">
        <v>82</v>
      </c>
      <c r="I8" s="247" t="s">
        <v>157</v>
      </c>
      <c r="J8" s="247"/>
      <c r="K8" s="247"/>
      <c r="L8" s="247"/>
      <c r="M8" s="247"/>
      <c r="N8" s="247"/>
      <c r="O8" s="247"/>
      <c r="P8" s="247"/>
      <c r="Q8" s="268" t="s">
        <v>761</v>
      </c>
      <c r="R8" s="763" t="s">
        <v>761</v>
      </c>
      <c r="S8" s="744"/>
      <c r="T8" s="763" t="s">
        <v>762</v>
      </c>
      <c r="U8" s="744"/>
      <c r="V8" s="266" t="s">
        <v>158</v>
      </c>
      <c r="W8" s="362" t="s">
        <v>158</v>
      </c>
      <c r="X8" s="269" t="s">
        <v>763</v>
      </c>
      <c r="AB8" s="241">
        <v>7</v>
      </c>
      <c r="AD8" s="241">
        <v>9</v>
      </c>
    </row>
    <row r="9" spans="1:37" ht="15" customHeight="1" x14ac:dyDescent="0.15">
      <c r="A9" s="248" t="s">
        <v>818</v>
      </c>
      <c r="B9" s="248"/>
      <c r="C9" s="248"/>
      <c r="D9" s="248"/>
      <c r="E9" s="248"/>
      <c r="F9" s="248"/>
      <c r="G9" s="248"/>
      <c r="H9" s="248"/>
      <c r="I9" s="764" t="s">
        <v>819</v>
      </c>
      <c r="J9" s="764"/>
      <c r="K9" s="764"/>
      <c r="L9" s="764"/>
      <c r="M9" s="764"/>
      <c r="N9" s="764"/>
      <c r="O9" s="248"/>
      <c r="P9" s="248"/>
      <c r="Q9" s="256"/>
      <c r="R9" s="257"/>
      <c r="S9" s="258"/>
      <c r="T9" s="257"/>
      <c r="U9" s="259"/>
      <c r="V9" s="260"/>
      <c r="W9" s="320"/>
      <c r="X9" s="359"/>
      <c r="AB9" s="241">
        <v>8</v>
      </c>
      <c r="AD9" s="241">
        <v>10</v>
      </c>
    </row>
    <row r="10" spans="1:37" ht="15" customHeight="1" x14ac:dyDescent="0.15">
      <c r="A10" s="242" t="s">
        <v>281</v>
      </c>
      <c r="B10" s="261" t="s">
        <v>85</v>
      </c>
      <c r="C10" s="262"/>
      <c r="D10" s="262"/>
      <c r="E10" s="262"/>
      <c r="F10" s="262"/>
      <c r="G10" s="262"/>
      <c r="H10" s="249" t="s">
        <v>160</v>
      </c>
      <c r="I10" s="752" t="s">
        <v>282</v>
      </c>
      <c r="J10" s="738"/>
      <c r="K10" s="738"/>
      <c r="L10" s="738"/>
      <c r="M10" s="738"/>
      <c r="N10" s="738"/>
      <c r="O10" s="738"/>
      <c r="P10" s="738"/>
      <c r="Q10" s="431">
        <v>5</v>
      </c>
      <c r="R10" s="765"/>
      <c r="S10" s="766"/>
      <c r="T10" s="761"/>
      <c r="U10" s="762"/>
      <c r="V10" s="369"/>
      <c r="W10" s="322"/>
      <c r="X10" s="360"/>
      <c r="Y10" s="251">
        <v>4</v>
      </c>
      <c r="Z10" s="251" t="b">
        <v>1</v>
      </c>
      <c r="AA10" s="241" t="b">
        <v>0</v>
      </c>
      <c r="AB10" s="241">
        <v>9</v>
      </c>
      <c r="AD10" s="241">
        <v>11</v>
      </c>
    </row>
    <row r="11" spans="1:37" ht="15" customHeight="1" x14ac:dyDescent="0.15">
      <c r="A11" s="242" t="s">
        <v>283</v>
      </c>
      <c r="B11" s="261" t="s">
        <v>85</v>
      </c>
      <c r="C11" s="262"/>
      <c r="D11" s="262"/>
      <c r="E11" s="262"/>
      <c r="F11" s="262"/>
      <c r="G11" s="262"/>
      <c r="H11" s="249" t="s">
        <v>160</v>
      </c>
      <c r="I11" s="752" t="s">
        <v>284</v>
      </c>
      <c r="J11" s="738"/>
      <c r="K11" s="738"/>
      <c r="L11" s="738"/>
      <c r="M11" s="738"/>
      <c r="N11" s="738"/>
      <c r="O11" s="738"/>
      <c r="P11" s="738"/>
      <c r="Q11" s="432">
        <v>5</v>
      </c>
      <c r="R11" s="765"/>
      <c r="S11" s="766"/>
      <c r="T11" s="761"/>
      <c r="U11" s="762"/>
      <c r="V11" s="369"/>
      <c r="W11" s="322"/>
      <c r="X11" s="360"/>
      <c r="Y11" s="251">
        <v>4</v>
      </c>
      <c r="Z11" s="251" t="b">
        <v>1</v>
      </c>
      <c r="AA11" s="241" t="b">
        <v>0</v>
      </c>
      <c r="AB11" s="241">
        <v>10</v>
      </c>
    </row>
    <row r="12" spans="1:37" ht="15" customHeight="1" x14ac:dyDescent="0.15">
      <c r="A12" s="242" t="s">
        <v>285</v>
      </c>
      <c r="B12" s="261" t="s">
        <v>85</v>
      </c>
      <c r="C12" s="262"/>
      <c r="D12" s="262"/>
      <c r="E12" s="262"/>
      <c r="F12" s="262"/>
      <c r="G12" s="262"/>
      <c r="H12" s="249" t="s">
        <v>160</v>
      </c>
      <c r="I12" s="752" t="s">
        <v>286</v>
      </c>
      <c r="J12" s="738"/>
      <c r="K12" s="738"/>
      <c r="L12" s="738"/>
      <c r="M12" s="738"/>
      <c r="N12" s="738"/>
      <c r="O12" s="738"/>
      <c r="P12" s="738"/>
      <c r="Q12" s="433">
        <v>2</v>
      </c>
      <c r="R12" s="765"/>
      <c r="S12" s="766"/>
      <c r="T12" s="761"/>
      <c r="U12" s="762"/>
      <c r="V12" s="369"/>
      <c r="W12" s="322"/>
      <c r="X12" s="360"/>
      <c r="Y12" s="251">
        <v>4</v>
      </c>
      <c r="Z12" s="251" t="b">
        <v>1</v>
      </c>
      <c r="AA12" s="241" t="b">
        <v>1</v>
      </c>
      <c r="AB12" s="241">
        <v>10</v>
      </c>
    </row>
    <row r="13" spans="1:37" ht="15" customHeight="1" x14ac:dyDescent="0.15">
      <c r="A13" s="248" t="s">
        <v>820</v>
      </c>
      <c r="B13" s="248"/>
      <c r="C13" s="248"/>
      <c r="D13" s="248"/>
      <c r="E13" s="248"/>
      <c r="F13" s="352"/>
      <c r="G13" s="248"/>
      <c r="H13" s="248"/>
      <c r="I13" s="764" t="s">
        <v>821</v>
      </c>
      <c r="J13" s="764"/>
      <c r="K13" s="764"/>
      <c r="L13" s="764"/>
      <c r="M13" s="764"/>
      <c r="N13" s="764"/>
      <c r="O13" s="248"/>
      <c r="P13" s="248"/>
      <c r="Q13" s="434"/>
      <c r="R13" s="435"/>
      <c r="S13" s="436"/>
      <c r="T13" s="435"/>
      <c r="U13" s="437"/>
      <c r="V13" s="370"/>
      <c r="W13" s="371"/>
      <c r="X13" s="353"/>
      <c r="Z13" s="251"/>
    </row>
    <row r="14" spans="1:37" ht="30" customHeight="1" x14ac:dyDescent="0.15">
      <c r="A14" s="242" t="s">
        <v>287</v>
      </c>
      <c r="B14" s="262" t="s">
        <v>195</v>
      </c>
      <c r="C14" s="262"/>
      <c r="D14" s="262"/>
      <c r="E14" s="262"/>
      <c r="G14" s="262"/>
      <c r="H14" s="249" t="s">
        <v>160</v>
      </c>
      <c r="I14" s="767" t="s">
        <v>288</v>
      </c>
      <c r="J14" s="768"/>
      <c r="K14" s="768"/>
      <c r="L14" s="768"/>
      <c r="M14" s="768"/>
      <c r="N14" s="768"/>
      <c r="O14" s="768"/>
      <c r="P14" s="768"/>
      <c r="Q14" s="431">
        <v>2</v>
      </c>
      <c r="R14" s="765"/>
      <c r="S14" s="766"/>
      <c r="T14" s="761"/>
      <c r="U14" s="762"/>
      <c r="V14" s="369"/>
      <c r="W14" s="322"/>
      <c r="X14" s="360"/>
      <c r="Y14" s="251">
        <v>4</v>
      </c>
      <c r="Z14" s="251" t="b">
        <v>1</v>
      </c>
      <c r="AA14" s="241" t="b">
        <v>1</v>
      </c>
    </row>
    <row r="15" spans="1:37" ht="15" customHeight="1" x14ac:dyDescent="0.15">
      <c r="A15" s="242" t="s">
        <v>289</v>
      </c>
      <c r="B15" s="262" t="s">
        <v>195</v>
      </c>
      <c r="C15" s="249" t="s">
        <v>160</v>
      </c>
      <c r="D15" s="249" t="s">
        <v>160</v>
      </c>
      <c r="E15" s="249" t="s">
        <v>160</v>
      </c>
      <c r="F15" s="249" t="s">
        <v>160</v>
      </c>
      <c r="G15" s="249" t="s">
        <v>160</v>
      </c>
      <c r="H15" s="262"/>
      <c r="I15" s="767" t="s">
        <v>290</v>
      </c>
      <c r="J15" s="768"/>
      <c r="K15" s="768"/>
      <c r="L15" s="768"/>
      <c r="M15" s="768"/>
      <c r="N15" s="768"/>
      <c r="O15" s="768"/>
      <c r="P15" s="768"/>
      <c r="Q15" s="431">
        <v>4</v>
      </c>
      <c r="R15" s="765"/>
      <c r="S15" s="766"/>
      <c r="T15" s="761"/>
      <c r="U15" s="762"/>
      <c r="V15" s="369"/>
      <c r="W15" s="322"/>
      <c r="X15" s="360"/>
      <c r="Y15" s="251">
        <v>4</v>
      </c>
      <c r="Z15" s="251" t="b">
        <v>1</v>
      </c>
      <c r="AA15" s="241" t="b">
        <v>0</v>
      </c>
    </row>
    <row r="16" spans="1:37" ht="15" customHeight="1" x14ac:dyDescent="0.15">
      <c r="A16" s="242" t="s">
        <v>291</v>
      </c>
      <c r="B16" s="262" t="s">
        <v>195</v>
      </c>
      <c r="C16" s="249" t="s">
        <v>160</v>
      </c>
      <c r="D16" s="249" t="s">
        <v>160</v>
      </c>
      <c r="E16" s="249" t="s">
        <v>160</v>
      </c>
      <c r="F16" s="249" t="s">
        <v>160</v>
      </c>
      <c r="G16" s="249" t="s">
        <v>160</v>
      </c>
      <c r="H16" s="262"/>
      <c r="I16" s="752" t="s">
        <v>292</v>
      </c>
      <c r="J16" s="738"/>
      <c r="K16" s="738"/>
      <c r="L16" s="738"/>
      <c r="M16" s="738"/>
      <c r="N16" s="738"/>
      <c r="O16" s="738"/>
      <c r="P16" s="738"/>
      <c r="Q16" s="431">
        <v>4</v>
      </c>
      <c r="R16" s="765"/>
      <c r="S16" s="766"/>
      <c r="T16" s="761"/>
      <c r="U16" s="762"/>
      <c r="V16" s="369"/>
      <c r="W16" s="322"/>
      <c r="X16" s="360"/>
      <c r="Y16" s="251">
        <v>4</v>
      </c>
      <c r="Z16" s="251" t="b">
        <v>1</v>
      </c>
      <c r="AA16" s="241" t="b">
        <v>0</v>
      </c>
    </row>
    <row r="17" spans="1:27" ht="15" customHeight="1" x14ac:dyDescent="0.15">
      <c r="A17" s="242" t="s">
        <v>293</v>
      </c>
      <c r="B17" s="262" t="s">
        <v>195</v>
      </c>
      <c r="C17" s="249" t="s">
        <v>160</v>
      </c>
      <c r="D17" s="249" t="s">
        <v>160</v>
      </c>
      <c r="E17" s="249" t="s">
        <v>160</v>
      </c>
      <c r="F17" s="249" t="s">
        <v>160</v>
      </c>
      <c r="G17" s="249" t="s">
        <v>160</v>
      </c>
      <c r="H17" s="262"/>
      <c r="I17" s="752" t="s">
        <v>294</v>
      </c>
      <c r="J17" s="738"/>
      <c r="K17" s="738"/>
      <c r="L17" s="738"/>
      <c r="M17" s="738"/>
      <c r="N17" s="738"/>
      <c r="O17" s="738"/>
      <c r="P17" s="738"/>
      <c r="Q17" s="438">
        <v>4</v>
      </c>
      <c r="R17" s="765"/>
      <c r="S17" s="766"/>
      <c r="T17" s="761"/>
      <c r="U17" s="762"/>
      <c r="V17" s="369"/>
      <c r="W17" s="322"/>
      <c r="X17" s="360"/>
      <c r="Y17" s="251">
        <v>4</v>
      </c>
      <c r="Z17" s="251" t="b">
        <v>0</v>
      </c>
      <c r="AA17" s="241" t="b">
        <v>0</v>
      </c>
    </row>
    <row r="18" spans="1:27" ht="15" customHeight="1" x14ac:dyDescent="0.15">
      <c r="A18" s="248" t="s">
        <v>822</v>
      </c>
      <c r="B18" s="248"/>
      <c r="C18" s="248"/>
      <c r="D18" s="248"/>
      <c r="E18" s="248"/>
      <c r="F18" s="248"/>
      <c r="G18" s="248"/>
      <c r="H18" s="248"/>
      <c r="I18" s="764" t="s">
        <v>823</v>
      </c>
      <c r="J18" s="764"/>
      <c r="K18" s="764"/>
      <c r="L18" s="764"/>
      <c r="M18" s="764"/>
      <c r="N18" s="764"/>
      <c r="O18" s="248"/>
      <c r="P18" s="248"/>
      <c r="Q18" s="434"/>
      <c r="R18" s="435"/>
      <c r="S18" s="435"/>
      <c r="T18" s="435"/>
      <c r="U18" s="439"/>
      <c r="V18" s="370"/>
      <c r="W18" s="372"/>
      <c r="X18" s="354"/>
      <c r="Z18" s="251"/>
    </row>
    <row r="19" spans="1:27" ht="30" customHeight="1" x14ac:dyDescent="0.15">
      <c r="A19" s="242" t="s">
        <v>295</v>
      </c>
      <c r="B19" s="262" t="s">
        <v>195</v>
      </c>
      <c r="C19" s="262"/>
      <c r="D19" s="262"/>
      <c r="E19" s="262"/>
      <c r="F19" s="262"/>
      <c r="G19" s="249" t="s">
        <v>160</v>
      </c>
      <c r="H19" s="262"/>
      <c r="I19" s="767" t="s">
        <v>296</v>
      </c>
      <c r="J19" s="768"/>
      <c r="K19" s="768"/>
      <c r="L19" s="768"/>
      <c r="M19" s="768"/>
      <c r="N19" s="768"/>
      <c r="O19" s="768"/>
      <c r="P19" s="768"/>
      <c r="Q19" s="431">
        <v>5</v>
      </c>
      <c r="R19" s="765"/>
      <c r="S19" s="766"/>
      <c r="T19" s="761"/>
      <c r="U19" s="762"/>
      <c r="V19" s="369"/>
      <c r="W19" s="322"/>
      <c r="X19" s="360"/>
      <c r="Y19" s="251">
        <v>4</v>
      </c>
      <c r="Z19" s="251" t="b">
        <v>1</v>
      </c>
    </row>
    <row r="20" spans="1:27" ht="30" customHeight="1" x14ac:dyDescent="0.15">
      <c r="A20" s="242" t="s">
        <v>297</v>
      </c>
      <c r="B20" s="262" t="s">
        <v>195</v>
      </c>
      <c r="C20" s="262"/>
      <c r="D20" s="249" t="s">
        <v>160</v>
      </c>
      <c r="E20" s="262"/>
      <c r="F20" s="262"/>
      <c r="G20" s="249" t="s">
        <v>160</v>
      </c>
      <c r="H20" s="262"/>
      <c r="I20" s="768" t="s">
        <v>298</v>
      </c>
      <c r="J20" s="768"/>
      <c r="K20" s="768"/>
      <c r="L20" s="768"/>
      <c r="M20" s="768"/>
      <c r="N20" s="768"/>
      <c r="O20" s="768"/>
      <c r="P20" s="768"/>
      <c r="Q20" s="431">
        <v>10</v>
      </c>
      <c r="R20" s="765"/>
      <c r="S20" s="766"/>
      <c r="T20" s="761"/>
      <c r="U20" s="762"/>
      <c r="V20" s="369"/>
      <c r="W20" s="322"/>
      <c r="X20" s="360"/>
      <c r="Y20" s="251">
        <v>4</v>
      </c>
      <c r="Z20" s="251" t="b">
        <v>1</v>
      </c>
    </row>
    <row r="21" spans="1:27" ht="15" customHeight="1" x14ac:dyDescent="0.15">
      <c r="A21" s="242" t="s">
        <v>299</v>
      </c>
      <c r="B21" s="262" t="s">
        <v>195</v>
      </c>
      <c r="C21" s="249" t="s">
        <v>160</v>
      </c>
      <c r="D21" s="262"/>
      <c r="E21" s="262"/>
      <c r="F21" s="262"/>
      <c r="G21" s="249" t="s">
        <v>160</v>
      </c>
      <c r="H21" s="262"/>
      <c r="I21" s="752" t="s">
        <v>300</v>
      </c>
      <c r="J21" s="738"/>
      <c r="K21" s="738"/>
      <c r="L21" s="738"/>
      <c r="M21" s="738"/>
      <c r="N21" s="738"/>
      <c r="O21" s="738"/>
      <c r="P21" s="738"/>
      <c r="Q21" s="431">
        <v>1</v>
      </c>
      <c r="R21" s="765"/>
      <c r="S21" s="766"/>
      <c r="T21" s="761"/>
      <c r="U21" s="762"/>
      <c r="V21" s="369"/>
      <c r="W21" s="322"/>
      <c r="X21" s="360"/>
      <c r="Y21" s="251">
        <v>4</v>
      </c>
      <c r="Z21" s="251" t="b">
        <v>1</v>
      </c>
      <c r="AA21" s="241" t="b">
        <v>0</v>
      </c>
    </row>
    <row r="22" spans="1:27" ht="15" customHeight="1" x14ac:dyDescent="0.15">
      <c r="A22" s="242" t="s">
        <v>301</v>
      </c>
      <c r="B22" s="262" t="s">
        <v>195</v>
      </c>
      <c r="C22" s="262"/>
      <c r="D22" s="249" t="s">
        <v>160</v>
      </c>
      <c r="E22" s="262"/>
      <c r="F22" s="262"/>
      <c r="G22" s="262"/>
      <c r="H22" s="262"/>
      <c r="I22" s="738" t="s">
        <v>302</v>
      </c>
      <c r="J22" s="738"/>
      <c r="K22" s="738"/>
      <c r="L22" s="738"/>
      <c r="M22" s="738"/>
      <c r="N22" s="738"/>
      <c r="O22" s="738"/>
      <c r="P22" s="738"/>
      <c r="Q22" s="438">
        <v>1</v>
      </c>
      <c r="R22" s="765"/>
      <c r="S22" s="766"/>
      <c r="T22" s="761"/>
      <c r="U22" s="762"/>
      <c r="V22" s="369"/>
      <c r="W22" s="322"/>
      <c r="X22" s="360"/>
      <c r="Y22" s="251">
        <v>4</v>
      </c>
      <c r="Z22" s="251" t="b">
        <v>1</v>
      </c>
      <c r="AA22" s="241" t="b">
        <v>1</v>
      </c>
    </row>
    <row r="23" spans="1:27" ht="15" customHeight="1" x14ac:dyDescent="0.15">
      <c r="A23" s="248" t="s">
        <v>824</v>
      </c>
      <c r="B23" s="248"/>
      <c r="C23" s="248"/>
      <c r="D23" s="248"/>
      <c r="E23" s="248"/>
      <c r="F23" s="248"/>
      <c r="G23" s="248"/>
      <c r="H23" s="248"/>
      <c r="I23" s="764" t="s">
        <v>825</v>
      </c>
      <c r="J23" s="764"/>
      <c r="K23" s="764"/>
      <c r="L23" s="764"/>
      <c r="M23" s="764"/>
      <c r="N23" s="764"/>
      <c r="O23" s="248"/>
      <c r="P23" s="248"/>
      <c r="Q23" s="434"/>
      <c r="R23" s="435"/>
      <c r="S23" s="435"/>
      <c r="T23" s="435"/>
      <c r="U23" s="439"/>
      <c r="V23" s="370"/>
      <c r="W23" s="372"/>
      <c r="X23" s="354"/>
      <c r="Y23" s="251"/>
      <c r="Z23" s="251"/>
    </row>
    <row r="24" spans="1:27" ht="30" customHeight="1" x14ac:dyDescent="0.15">
      <c r="A24" s="242" t="s">
        <v>303</v>
      </c>
      <c r="B24" s="262" t="s">
        <v>195</v>
      </c>
      <c r="C24" s="262"/>
      <c r="D24" s="249" t="s">
        <v>160</v>
      </c>
      <c r="E24" s="262"/>
      <c r="F24" s="262"/>
      <c r="G24" s="262"/>
      <c r="H24" s="262"/>
      <c r="I24" s="767" t="s">
        <v>826</v>
      </c>
      <c r="J24" s="768"/>
      <c r="K24" s="768"/>
      <c r="L24" s="768"/>
      <c r="M24" s="768"/>
      <c r="N24" s="768"/>
      <c r="O24" s="768"/>
      <c r="P24" s="768"/>
      <c r="Q24" s="431">
        <v>2</v>
      </c>
      <c r="R24" s="771">
        <v>2</v>
      </c>
      <c r="S24" s="772"/>
      <c r="T24" s="761"/>
      <c r="U24" s="762"/>
      <c r="V24" s="369"/>
      <c r="W24" s="322"/>
      <c r="X24" s="360"/>
      <c r="Y24" s="251">
        <v>4</v>
      </c>
      <c r="Z24" s="251" t="b">
        <v>1</v>
      </c>
      <c r="AA24" s="241" t="b">
        <v>0</v>
      </c>
    </row>
    <row r="25" spans="1:27" ht="15" customHeight="1" x14ac:dyDescent="0.15">
      <c r="A25" s="242" t="s">
        <v>305</v>
      </c>
      <c r="B25" s="262" t="s">
        <v>195</v>
      </c>
      <c r="C25" s="262"/>
      <c r="D25" s="249" t="s">
        <v>160</v>
      </c>
      <c r="E25" s="262"/>
      <c r="F25" s="262"/>
      <c r="G25" s="262"/>
      <c r="H25" s="262"/>
      <c r="I25" s="769" t="s">
        <v>306</v>
      </c>
      <c r="J25" s="770"/>
      <c r="K25" s="770"/>
      <c r="L25" s="770"/>
      <c r="M25" s="770"/>
      <c r="N25" s="770"/>
      <c r="O25" s="770"/>
      <c r="P25" s="770"/>
      <c r="Q25" s="432">
        <v>5</v>
      </c>
      <c r="R25" s="765"/>
      <c r="S25" s="766"/>
      <c r="T25" s="761"/>
      <c r="U25" s="762"/>
      <c r="V25" s="369"/>
      <c r="W25" s="322"/>
      <c r="X25" s="360"/>
      <c r="Y25" s="251">
        <v>4</v>
      </c>
      <c r="Z25" s="251" t="b">
        <v>1</v>
      </c>
    </row>
    <row r="26" spans="1:27" ht="15" customHeight="1" x14ac:dyDescent="0.15">
      <c r="A26" s="242" t="s">
        <v>307</v>
      </c>
      <c r="B26" s="262" t="s">
        <v>195</v>
      </c>
      <c r="C26" s="262"/>
      <c r="D26" s="249" t="s">
        <v>160</v>
      </c>
      <c r="E26" s="262"/>
      <c r="F26" s="262"/>
      <c r="G26" s="262"/>
      <c r="H26" s="262"/>
      <c r="I26" s="769" t="s">
        <v>308</v>
      </c>
      <c r="J26" s="770"/>
      <c r="K26" s="770"/>
      <c r="L26" s="770"/>
      <c r="M26" s="770"/>
      <c r="N26" s="770"/>
      <c r="O26" s="770"/>
      <c r="P26" s="770"/>
      <c r="Q26" s="432">
        <v>1</v>
      </c>
      <c r="R26" s="765"/>
      <c r="S26" s="766"/>
      <c r="T26" s="761"/>
      <c r="U26" s="762"/>
      <c r="V26" s="369"/>
      <c r="W26" s="322"/>
      <c r="X26" s="360"/>
      <c r="Y26" s="251">
        <v>4</v>
      </c>
      <c r="Z26" s="251" t="b">
        <v>1</v>
      </c>
      <c r="AA26" s="241" t="b">
        <v>0</v>
      </c>
    </row>
    <row r="27" spans="1:27" ht="15" customHeight="1" x14ac:dyDescent="0.15">
      <c r="A27" s="242" t="s">
        <v>309</v>
      </c>
      <c r="B27" s="262" t="s">
        <v>195</v>
      </c>
      <c r="C27" s="262"/>
      <c r="D27" s="249" t="s">
        <v>160</v>
      </c>
      <c r="E27" s="262"/>
      <c r="F27" s="262"/>
      <c r="G27" s="262"/>
      <c r="H27" s="262"/>
      <c r="I27" s="769" t="s">
        <v>310</v>
      </c>
      <c r="J27" s="770"/>
      <c r="K27" s="770"/>
      <c r="L27" s="770"/>
      <c r="M27" s="770"/>
      <c r="N27" s="770"/>
      <c r="O27" s="770"/>
      <c r="P27" s="770"/>
      <c r="Q27" s="432">
        <v>2</v>
      </c>
      <c r="R27" s="765"/>
      <c r="S27" s="766"/>
      <c r="T27" s="761"/>
      <c r="U27" s="762"/>
      <c r="V27" s="369"/>
      <c r="W27" s="322"/>
      <c r="X27" s="360"/>
      <c r="Y27" s="251">
        <v>4</v>
      </c>
      <c r="Z27" s="251" t="b">
        <v>1</v>
      </c>
      <c r="AA27" s="241" t="b">
        <v>0</v>
      </c>
    </row>
    <row r="28" spans="1:27" ht="15" customHeight="1" x14ac:dyDescent="0.15">
      <c r="A28" s="242" t="s">
        <v>311</v>
      </c>
      <c r="B28" s="262" t="s">
        <v>195</v>
      </c>
      <c r="C28" s="262"/>
      <c r="D28" s="249" t="s">
        <v>160</v>
      </c>
      <c r="E28" s="262"/>
      <c r="F28" s="262"/>
      <c r="G28" s="262"/>
      <c r="H28" s="262"/>
      <c r="I28" s="769" t="s">
        <v>312</v>
      </c>
      <c r="J28" s="770"/>
      <c r="K28" s="770"/>
      <c r="L28" s="770"/>
      <c r="M28" s="770"/>
      <c r="N28" s="770"/>
      <c r="O28" s="770"/>
      <c r="P28" s="770"/>
      <c r="Q28" s="432">
        <v>1</v>
      </c>
      <c r="R28" s="765"/>
      <c r="S28" s="766"/>
      <c r="T28" s="761"/>
      <c r="U28" s="762"/>
      <c r="V28" s="369"/>
      <c r="W28" s="322"/>
      <c r="X28" s="360"/>
      <c r="Y28" s="251">
        <v>4</v>
      </c>
      <c r="Z28" s="251" t="b">
        <v>1</v>
      </c>
      <c r="AA28" s="241" t="b">
        <v>0</v>
      </c>
    </row>
    <row r="29" spans="1:27" ht="15" customHeight="1" x14ac:dyDescent="0.15">
      <c r="A29" s="242" t="s">
        <v>313</v>
      </c>
      <c r="B29" s="262" t="s">
        <v>195</v>
      </c>
      <c r="C29" s="262"/>
      <c r="D29" s="249" t="s">
        <v>160</v>
      </c>
      <c r="E29" s="262"/>
      <c r="F29" s="262"/>
      <c r="G29" s="262"/>
      <c r="H29" s="262"/>
      <c r="I29" s="769" t="s">
        <v>314</v>
      </c>
      <c r="J29" s="770"/>
      <c r="K29" s="770"/>
      <c r="L29" s="770"/>
      <c r="M29" s="770"/>
      <c r="N29" s="770"/>
      <c r="O29" s="770"/>
      <c r="P29" s="770"/>
      <c r="Q29" s="432">
        <v>2</v>
      </c>
      <c r="R29" s="765"/>
      <c r="S29" s="766"/>
      <c r="T29" s="761"/>
      <c r="U29" s="762"/>
      <c r="V29" s="369"/>
      <c r="W29" s="322"/>
      <c r="X29" s="360"/>
      <c r="Y29" s="251">
        <v>4</v>
      </c>
      <c r="Z29" s="251" t="b">
        <v>1</v>
      </c>
      <c r="AA29" s="241">
        <v>1</v>
      </c>
    </row>
    <row r="30" spans="1:27" ht="15" customHeight="1" x14ac:dyDescent="0.15">
      <c r="A30" s="242" t="s">
        <v>315</v>
      </c>
      <c r="B30" s="262" t="s">
        <v>195</v>
      </c>
      <c r="C30" s="262"/>
      <c r="D30" s="249" t="s">
        <v>160</v>
      </c>
      <c r="E30" s="262"/>
      <c r="F30" s="262"/>
      <c r="G30" s="262"/>
      <c r="H30" s="262"/>
      <c r="I30" s="769" t="s">
        <v>316</v>
      </c>
      <c r="J30" s="770"/>
      <c r="K30" s="770"/>
      <c r="L30" s="770"/>
      <c r="M30" s="770"/>
      <c r="N30" s="770"/>
      <c r="O30" s="770"/>
      <c r="P30" s="770"/>
      <c r="Q30" s="432">
        <v>3</v>
      </c>
      <c r="R30" s="765"/>
      <c r="S30" s="766"/>
      <c r="T30" s="761"/>
      <c r="U30" s="762"/>
      <c r="V30" s="369"/>
      <c r="W30" s="322"/>
      <c r="X30" s="360"/>
      <c r="Y30" s="251">
        <v>4</v>
      </c>
      <c r="Z30" s="251" t="b">
        <v>1</v>
      </c>
      <c r="AA30" s="241" t="b">
        <v>0</v>
      </c>
    </row>
    <row r="31" spans="1:27" ht="15" customHeight="1" x14ac:dyDescent="0.15">
      <c r="A31" s="242" t="s">
        <v>317</v>
      </c>
      <c r="B31" s="262" t="s">
        <v>195</v>
      </c>
      <c r="C31" s="262"/>
      <c r="D31" s="249" t="s">
        <v>160</v>
      </c>
      <c r="E31" s="262"/>
      <c r="F31" s="262"/>
      <c r="G31" s="262"/>
      <c r="H31" s="262"/>
      <c r="I31" s="769" t="s">
        <v>318</v>
      </c>
      <c r="J31" s="770"/>
      <c r="K31" s="770"/>
      <c r="L31" s="770"/>
      <c r="M31" s="770"/>
      <c r="N31" s="770"/>
      <c r="O31" s="770"/>
      <c r="P31" s="770"/>
      <c r="Q31" s="432">
        <v>5</v>
      </c>
      <c r="R31" s="765"/>
      <c r="S31" s="766"/>
      <c r="T31" s="761"/>
      <c r="U31" s="762"/>
      <c r="V31" s="369"/>
      <c r="W31" s="322"/>
      <c r="X31" s="360"/>
      <c r="Y31" s="251">
        <v>4</v>
      </c>
      <c r="Z31" s="251" t="b">
        <v>1</v>
      </c>
      <c r="AA31" s="241" t="b">
        <v>0</v>
      </c>
    </row>
    <row r="32" spans="1:27" ht="15" customHeight="1" x14ac:dyDescent="0.15">
      <c r="A32" s="242" t="s">
        <v>319</v>
      </c>
      <c r="B32" s="262" t="s">
        <v>195</v>
      </c>
      <c r="C32" s="262"/>
      <c r="D32" s="249" t="s">
        <v>160</v>
      </c>
      <c r="E32" s="262"/>
      <c r="F32" s="262"/>
      <c r="G32" s="262"/>
      <c r="H32" s="262"/>
      <c r="I32" s="769" t="s">
        <v>320</v>
      </c>
      <c r="J32" s="770"/>
      <c r="K32" s="770"/>
      <c r="L32" s="770"/>
      <c r="M32" s="770"/>
      <c r="N32" s="770"/>
      <c r="O32" s="770"/>
      <c r="P32" s="770"/>
      <c r="Q32" s="432">
        <v>5</v>
      </c>
      <c r="R32" s="765"/>
      <c r="S32" s="766"/>
      <c r="T32" s="761"/>
      <c r="U32" s="762"/>
      <c r="V32" s="369"/>
      <c r="W32" s="322"/>
      <c r="X32" s="360"/>
      <c r="Y32" s="251">
        <v>4</v>
      </c>
      <c r="Z32" s="251" t="b">
        <v>1</v>
      </c>
      <c r="AA32" s="241" t="b">
        <v>0</v>
      </c>
    </row>
    <row r="33" spans="1:31" ht="15" customHeight="1" x14ac:dyDescent="0.15">
      <c r="A33" s="242" t="s">
        <v>321</v>
      </c>
      <c r="B33" s="262" t="s">
        <v>195</v>
      </c>
      <c r="C33" s="262"/>
      <c r="D33" s="249" t="s">
        <v>160</v>
      </c>
      <c r="E33" s="262"/>
      <c r="F33" s="262"/>
      <c r="G33" s="262"/>
      <c r="H33" s="262"/>
      <c r="I33" s="767" t="s">
        <v>322</v>
      </c>
      <c r="J33" s="768"/>
      <c r="K33" s="768"/>
      <c r="L33" s="768"/>
      <c r="M33" s="768"/>
      <c r="N33" s="768"/>
      <c r="O33" s="768"/>
      <c r="P33" s="768"/>
      <c r="Q33" s="433">
        <v>2</v>
      </c>
      <c r="R33" s="765"/>
      <c r="S33" s="766"/>
      <c r="T33" s="761"/>
      <c r="U33" s="762"/>
      <c r="V33" s="369"/>
      <c r="W33" s="322"/>
      <c r="X33" s="360"/>
      <c r="Y33" s="251">
        <v>4</v>
      </c>
      <c r="Z33" s="251" t="b">
        <v>1</v>
      </c>
      <c r="AA33" s="241" t="b">
        <v>0</v>
      </c>
    </row>
    <row r="34" spans="1:31" ht="15" customHeight="1" x14ac:dyDescent="0.15">
      <c r="A34" s="248" t="s">
        <v>827</v>
      </c>
      <c r="B34" s="248"/>
      <c r="C34" s="248"/>
      <c r="D34" s="248"/>
      <c r="E34" s="248"/>
      <c r="F34" s="248"/>
      <c r="G34" s="248"/>
      <c r="H34" s="248"/>
      <c r="I34" s="764" t="s">
        <v>795</v>
      </c>
      <c r="J34" s="764"/>
      <c r="K34" s="764"/>
      <c r="L34" s="764"/>
      <c r="M34" s="764"/>
      <c r="N34" s="764"/>
      <c r="O34" s="248"/>
      <c r="P34" s="248"/>
      <c r="Q34" s="440"/>
      <c r="R34" s="441"/>
      <c r="S34" s="441"/>
      <c r="T34" s="441"/>
      <c r="U34" s="442"/>
      <c r="V34" s="370"/>
      <c r="W34" s="373"/>
      <c r="X34" s="355"/>
      <c r="Y34" s="251"/>
      <c r="Z34" s="251"/>
    </row>
    <row r="35" spans="1:31" ht="30" customHeight="1" x14ac:dyDescent="0.15">
      <c r="A35" s="242" t="s">
        <v>323</v>
      </c>
      <c r="B35" s="262" t="s">
        <v>90</v>
      </c>
      <c r="C35" s="262"/>
      <c r="D35" s="262"/>
      <c r="E35" s="262"/>
      <c r="F35" s="262"/>
      <c r="G35" s="262"/>
      <c r="H35" s="249" t="s">
        <v>160</v>
      </c>
      <c r="I35" s="767" t="s">
        <v>324</v>
      </c>
      <c r="J35" s="768"/>
      <c r="K35" s="768"/>
      <c r="L35" s="768"/>
      <c r="M35" s="768"/>
      <c r="N35" s="768"/>
      <c r="O35" s="768"/>
      <c r="P35" s="768"/>
      <c r="Q35" s="431">
        <v>1</v>
      </c>
      <c r="R35" s="765"/>
      <c r="S35" s="766"/>
      <c r="T35" s="761"/>
      <c r="U35" s="762"/>
      <c r="V35" s="369"/>
      <c r="W35" s="322"/>
      <c r="X35" s="360"/>
      <c r="Y35" s="251">
        <v>4</v>
      </c>
      <c r="Z35" s="251" t="b">
        <v>1</v>
      </c>
      <c r="AA35" s="241" t="b">
        <v>0</v>
      </c>
    </row>
    <row r="36" spans="1:31" ht="15" customHeight="1" x14ac:dyDescent="0.15">
      <c r="A36" s="242" t="s">
        <v>325</v>
      </c>
      <c r="B36" s="262" t="s">
        <v>90</v>
      </c>
      <c r="C36" s="262"/>
      <c r="D36" s="262"/>
      <c r="E36" s="262"/>
      <c r="F36" s="262"/>
      <c r="G36" s="262"/>
      <c r="H36" s="249" t="s">
        <v>160</v>
      </c>
      <c r="I36" s="767" t="s">
        <v>326</v>
      </c>
      <c r="J36" s="768"/>
      <c r="K36" s="768"/>
      <c r="L36" s="768"/>
      <c r="M36" s="768"/>
      <c r="N36" s="768"/>
      <c r="O36" s="768"/>
      <c r="P36" s="768"/>
      <c r="Q36" s="438">
        <v>2</v>
      </c>
      <c r="R36" s="765"/>
      <c r="S36" s="766"/>
      <c r="T36" s="761"/>
      <c r="U36" s="762"/>
      <c r="V36" s="369"/>
      <c r="W36" s="322"/>
      <c r="X36" s="360"/>
      <c r="Y36" s="251">
        <v>4</v>
      </c>
      <c r="Z36" s="251" t="b">
        <v>1</v>
      </c>
      <c r="AA36" s="241" t="b">
        <v>0</v>
      </c>
    </row>
    <row r="37" spans="1:31" ht="15" customHeight="1" x14ac:dyDescent="0.15">
      <c r="A37" s="248" t="s">
        <v>828</v>
      </c>
      <c r="B37" s="248"/>
      <c r="C37" s="248"/>
      <c r="D37" s="248"/>
      <c r="E37" s="248"/>
      <c r="F37" s="248"/>
      <c r="G37" s="248"/>
      <c r="H37" s="248"/>
      <c r="I37" s="764" t="s">
        <v>829</v>
      </c>
      <c r="J37" s="764"/>
      <c r="K37" s="764"/>
      <c r="L37" s="764"/>
      <c r="M37" s="764"/>
      <c r="N37" s="764"/>
      <c r="O37" s="248"/>
      <c r="P37" s="248"/>
      <c r="Q37" s="440"/>
      <c r="R37" s="441"/>
      <c r="S37" s="441"/>
      <c r="T37" s="441"/>
      <c r="U37" s="442"/>
      <c r="V37" s="374"/>
      <c r="W37" s="374"/>
      <c r="X37" s="252"/>
      <c r="Y37" s="251"/>
      <c r="Z37" s="251"/>
    </row>
    <row r="38" spans="1:31" ht="30" customHeight="1" x14ac:dyDescent="0.15">
      <c r="A38" s="67" t="s">
        <v>327</v>
      </c>
      <c r="B38" s="246" t="s">
        <v>90</v>
      </c>
      <c r="C38" s="262"/>
      <c r="D38" s="262"/>
      <c r="E38" s="262"/>
      <c r="F38" s="262"/>
      <c r="G38" s="262"/>
      <c r="H38" s="249" t="s">
        <v>160</v>
      </c>
      <c r="I38" s="767" t="s">
        <v>328</v>
      </c>
      <c r="J38" s="768"/>
      <c r="K38" s="768"/>
      <c r="L38" s="768"/>
      <c r="M38" s="768"/>
      <c r="N38" s="768"/>
      <c r="O38" s="768"/>
      <c r="P38" s="768"/>
      <c r="Q38" s="431">
        <v>1</v>
      </c>
      <c r="R38" s="765"/>
      <c r="S38" s="766"/>
      <c r="T38" s="761"/>
      <c r="U38" s="762"/>
      <c r="V38" s="369"/>
      <c r="W38" s="322"/>
      <c r="X38" s="360"/>
      <c r="Y38" s="251">
        <v>4</v>
      </c>
      <c r="Z38" s="251" t="b">
        <v>1</v>
      </c>
      <c r="AA38" s="241" t="b">
        <v>0</v>
      </c>
    </row>
    <row r="39" spans="1:31" ht="30" customHeight="1" x14ac:dyDescent="0.15">
      <c r="A39" s="67" t="s">
        <v>329</v>
      </c>
      <c r="B39" s="246" t="s">
        <v>90</v>
      </c>
      <c r="C39" s="262"/>
      <c r="D39" s="262"/>
      <c r="E39" s="262"/>
      <c r="F39" s="262"/>
      <c r="G39" s="262"/>
      <c r="H39" s="249" t="s">
        <v>160</v>
      </c>
      <c r="I39" s="767" t="s">
        <v>330</v>
      </c>
      <c r="J39" s="768"/>
      <c r="K39" s="768"/>
      <c r="L39" s="768"/>
      <c r="M39" s="768"/>
      <c r="N39" s="768"/>
      <c r="O39" s="768"/>
      <c r="P39" s="768"/>
      <c r="Q39" s="431">
        <v>1</v>
      </c>
      <c r="R39" s="765"/>
      <c r="S39" s="766"/>
      <c r="T39" s="761"/>
      <c r="U39" s="762"/>
      <c r="V39" s="369"/>
      <c r="W39" s="322"/>
      <c r="X39" s="360"/>
      <c r="Y39" s="251">
        <v>4</v>
      </c>
      <c r="Z39" s="251" t="b">
        <v>1</v>
      </c>
      <c r="AA39" s="241" t="b">
        <v>0</v>
      </c>
    </row>
    <row r="40" spans="1:31" ht="15" customHeight="1" x14ac:dyDescent="0.15">
      <c r="A40" s="67" t="s">
        <v>331</v>
      </c>
      <c r="B40" s="246" t="s">
        <v>90</v>
      </c>
      <c r="C40" s="262"/>
      <c r="D40" s="262"/>
      <c r="E40" s="262"/>
      <c r="F40" s="262"/>
      <c r="G40" s="262"/>
      <c r="H40" s="249" t="s">
        <v>160</v>
      </c>
      <c r="I40" s="767" t="s">
        <v>332</v>
      </c>
      <c r="J40" s="768"/>
      <c r="K40" s="768"/>
      <c r="L40" s="768"/>
      <c r="M40" s="768"/>
      <c r="N40" s="768"/>
      <c r="O40" s="768"/>
      <c r="P40" s="768"/>
      <c r="Q40" s="438">
        <v>1</v>
      </c>
      <c r="R40" s="765"/>
      <c r="S40" s="766"/>
      <c r="T40" s="761"/>
      <c r="U40" s="762"/>
      <c r="V40" s="369"/>
      <c r="W40" s="322"/>
      <c r="X40" s="360"/>
      <c r="Y40" s="251">
        <v>4</v>
      </c>
      <c r="Z40" s="251" t="b">
        <v>1</v>
      </c>
      <c r="AA40" s="241" t="b">
        <v>0</v>
      </c>
    </row>
    <row r="41" spans="1:31" ht="15" customHeight="1" x14ac:dyDescent="0.15">
      <c r="A41" s="248" t="s">
        <v>830</v>
      </c>
      <c r="B41" s="248"/>
      <c r="C41" s="248"/>
      <c r="D41" s="248"/>
      <c r="E41" s="248"/>
      <c r="F41" s="248"/>
      <c r="G41" s="248"/>
      <c r="H41" s="248"/>
      <c r="I41" s="764" t="s">
        <v>831</v>
      </c>
      <c r="J41" s="764"/>
      <c r="K41" s="764"/>
      <c r="L41" s="764"/>
      <c r="M41" s="764"/>
      <c r="N41" s="764"/>
      <c r="O41" s="248"/>
      <c r="P41" s="248"/>
      <c r="Q41" s="440"/>
      <c r="R41" s="441"/>
      <c r="S41" s="441"/>
      <c r="T41" s="441"/>
      <c r="U41" s="442"/>
      <c r="V41" s="370"/>
      <c r="W41" s="373"/>
      <c r="X41" s="355"/>
      <c r="Y41" s="251"/>
      <c r="Z41" s="251"/>
    </row>
    <row r="42" spans="1:31" s="356" customFormat="1" ht="45" customHeight="1" thickBot="1" x14ac:dyDescent="0.2">
      <c r="A42" s="356" t="s">
        <v>333</v>
      </c>
      <c r="B42" s="361" t="s">
        <v>90</v>
      </c>
      <c r="C42" s="361"/>
      <c r="D42" s="361"/>
      <c r="E42" s="361"/>
      <c r="F42" s="361"/>
      <c r="G42" s="361"/>
      <c r="H42" s="357" t="s">
        <v>160</v>
      </c>
      <c r="I42" s="767" t="s">
        <v>832</v>
      </c>
      <c r="J42" s="768"/>
      <c r="K42" s="768"/>
      <c r="L42" s="768"/>
      <c r="M42" s="768"/>
      <c r="N42" s="768"/>
      <c r="O42" s="768"/>
      <c r="P42" s="768"/>
      <c r="Q42" s="443">
        <v>1</v>
      </c>
      <c r="R42" s="776"/>
      <c r="S42" s="777"/>
      <c r="T42" s="774"/>
      <c r="U42" s="775"/>
      <c r="V42" s="369"/>
      <c r="W42" s="322"/>
      <c r="X42" s="360"/>
      <c r="Y42" s="358">
        <v>4</v>
      </c>
      <c r="Z42" s="358" t="b">
        <v>1</v>
      </c>
      <c r="AA42" s="358" t="b">
        <v>0</v>
      </c>
      <c r="AB42" s="358"/>
      <c r="AC42" s="358"/>
      <c r="AD42" s="358"/>
      <c r="AE42" s="358"/>
    </row>
    <row r="43" spans="1:31" ht="12.75" customHeight="1" x14ac:dyDescent="0.15">
      <c r="A43" s="756"/>
      <c r="B43" s="756"/>
      <c r="C43" s="756"/>
      <c r="D43" s="756"/>
      <c r="E43" s="756"/>
      <c r="F43" s="756"/>
      <c r="G43" s="756"/>
      <c r="H43" s="756"/>
      <c r="I43" s="756"/>
      <c r="J43" s="756"/>
      <c r="K43" s="756"/>
      <c r="L43" s="756"/>
      <c r="M43" s="756"/>
      <c r="N43" s="756"/>
      <c r="O43" s="756"/>
      <c r="P43" s="756"/>
      <c r="Q43" s="756"/>
      <c r="R43" s="756"/>
      <c r="S43" s="756"/>
      <c r="T43" s="756"/>
      <c r="U43" s="756"/>
    </row>
    <row r="44" spans="1:31" x14ac:dyDescent="0.15">
      <c r="B44" s="246" t="s">
        <v>85</v>
      </c>
      <c r="C44" s="752" t="s">
        <v>651</v>
      </c>
      <c r="D44" s="738"/>
      <c r="E44" s="738"/>
      <c r="F44" s="738"/>
      <c r="G44" s="738"/>
      <c r="H44" s="738"/>
      <c r="K44" s="753" t="s">
        <v>746</v>
      </c>
      <c r="L44" s="753"/>
      <c r="M44" s="753"/>
      <c r="N44" s="753"/>
      <c r="O44" s="753"/>
      <c r="P44" s="753"/>
      <c r="Q44" s="254">
        <f>SUM(Q10:Q12,Q14:Q17,Q19:Q22,Q24:Q33,Q35:Q36,Q38:Q40,Q42)</f>
        <v>78</v>
      </c>
    </row>
    <row r="45" spans="1:31" x14ac:dyDescent="0.15">
      <c r="B45" s="246" t="s">
        <v>195</v>
      </c>
      <c r="C45" s="752" t="s">
        <v>654</v>
      </c>
      <c r="D45" s="738"/>
      <c r="E45" s="738"/>
      <c r="F45" s="738"/>
      <c r="G45" s="738"/>
      <c r="H45" s="738"/>
    </row>
    <row r="46" spans="1:31" x14ac:dyDescent="0.15">
      <c r="B46" s="246" t="s">
        <v>90</v>
      </c>
      <c r="C46" s="752" t="s">
        <v>657</v>
      </c>
      <c r="D46" s="738"/>
      <c r="E46" s="738"/>
      <c r="F46" s="738"/>
      <c r="G46" s="738"/>
      <c r="H46" s="738"/>
      <c r="L46" s="753" t="s">
        <v>747</v>
      </c>
      <c r="M46" s="753"/>
      <c r="N46" s="753"/>
      <c r="O46" s="753"/>
      <c r="P46" s="753"/>
      <c r="Q46" s="753"/>
      <c r="R46" s="751">
        <f>SUM(R10:S12,R14:S17,R19:S22,R24:S33,R35:S36,R38:S40,R42)</f>
        <v>2</v>
      </c>
      <c r="S46" s="751"/>
    </row>
    <row r="48" spans="1:31" x14ac:dyDescent="0.15">
      <c r="M48" s="753" t="s">
        <v>748</v>
      </c>
      <c r="N48" s="753"/>
      <c r="O48" s="753"/>
      <c r="P48" s="753"/>
      <c r="Q48" s="753"/>
      <c r="R48" s="753"/>
      <c r="S48" s="753"/>
      <c r="T48" s="751">
        <f>SUM(T10:U42)</f>
        <v>0</v>
      </c>
      <c r="U48" s="751"/>
    </row>
    <row r="50" spans="10:21" x14ac:dyDescent="0.15">
      <c r="J50" s="773" t="s">
        <v>750</v>
      </c>
      <c r="K50" s="773"/>
      <c r="L50" s="773"/>
      <c r="M50" s="753" t="s">
        <v>110</v>
      </c>
      <c r="N50" s="753"/>
      <c r="O50" s="753"/>
      <c r="P50" s="753"/>
      <c r="Q50" s="753"/>
      <c r="R50" s="753"/>
      <c r="S50" s="753"/>
      <c r="T50" s="778">
        <f>T48/R46</f>
        <v>0</v>
      </c>
      <c r="U50" s="779"/>
    </row>
    <row r="51" spans="10:21" x14ac:dyDescent="0.15">
      <c r="J51" s="738" t="s">
        <v>833</v>
      </c>
      <c r="K51" s="738"/>
      <c r="L51" s="738"/>
      <c r="M51" s="738"/>
      <c r="T51" s="341"/>
    </row>
  </sheetData>
  <sheetProtection algorithmName="SHA-512" hashValue="LO9geTq+t60lodJMfSaVJJSQWtkM98Sytk8+z+O1TsCXrQt3WX3zswB/P5sFOvkHFHTxuhVNbEWjY6Lgsc48ww==" saltValue="/fW3auW8h0sNzjz4cO4mvQ==" spinCount="100000" sheet="1" selectLockedCells="1"/>
  <mergeCells count="110">
    <mergeCell ref="T33:U33"/>
    <mergeCell ref="I36:P36"/>
    <mergeCell ref="R36:S36"/>
    <mergeCell ref="T36:U36"/>
    <mergeCell ref="T31:U31"/>
    <mergeCell ref="I32:P32"/>
    <mergeCell ref="R32:S32"/>
    <mergeCell ref="T32:U32"/>
    <mergeCell ref="T28:U28"/>
    <mergeCell ref="I29:P29"/>
    <mergeCell ref="R29:S29"/>
    <mergeCell ref="T29:U29"/>
    <mergeCell ref="I30:P30"/>
    <mergeCell ref="R30:S30"/>
    <mergeCell ref="T30:U30"/>
    <mergeCell ref="T35:U35"/>
    <mergeCell ref="T27:U27"/>
    <mergeCell ref="I24:P24"/>
    <mergeCell ref="I26:P26"/>
    <mergeCell ref="R26:S26"/>
    <mergeCell ref="T26:U26"/>
    <mergeCell ref="T25:U25"/>
    <mergeCell ref="I27:P27"/>
    <mergeCell ref="R27:S27"/>
    <mergeCell ref="T24:U24"/>
    <mergeCell ref="J50:L50"/>
    <mergeCell ref="J51:M51"/>
    <mergeCell ref="M50:S50"/>
    <mergeCell ref="T48:U48"/>
    <mergeCell ref="M48:S48"/>
    <mergeCell ref="T42:U42"/>
    <mergeCell ref="I39:P39"/>
    <mergeCell ref="T40:U40"/>
    <mergeCell ref="I41:N41"/>
    <mergeCell ref="I42:P42"/>
    <mergeCell ref="R42:S42"/>
    <mergeCell ref="R39:S39"/>
    <mergeCell ref="T39:U39"/>
    <mergeCell ref="I40:P40"/>
    <mergeCell ref="R40:S40"/>
    <mergeCell ref="T50:U50"/>
    <mergeCell ref="I37:N37"/>
    <mergeCell ref="I35:P35"/>
    <mergeCell ref="R35:S35"/>
    <mergeCell ref="T38:U38"/>
    <mergeCell ref="I38:P38"/>
    <mergeCell ref="R38:S38"/>
    <mergeCell ref="C46:H46"/>
    <mergeCell ref="L46:Q46"/>
    <mergeCell ref="R46:S46"/>
    <mergeCell ref="C45:H45"/>
    <mergeCell ref="A43:U43"/>
    <mergeCell ref="C44:H44"/>
    <mergeCell ref="K44:P44"/>
    <mergeCell ref="I23:N23"/>
    <mergeCell ref="I25:P25"/>
    <mergeCell ref="R25:S25"/>
    <mergeCell ref="R24:S24"/>
    <mergeCell ref="I34:N34"/>
    <mergeCell ref="I28:P28"/>
    <mergeCell ref="R28:S28"/>
    <mergeCell ref="I31:P31"/>
    <mergeCell ref="R31:S31"/>
    <mergeCell ref="I33:P33"/>
    <mergeCell ref="R33:S33"/>
    <mergeCell ref="T22:U22"/>
    <mergeCell ref="I19:P19"/>
    <mergeCell ref="R19:S19"/>
    <mergeCell ref="R22:S22"/>
    <mergeCell ref="T16:U16"/>
    <mergeCell ref="I17:P17"/>
    <mergeCell ref="R17:S17"/>
    <mergeCell ref="T17:U17"/>
    <mergeCell ref="I16:P16"/>
    <mergeCell ref="I22:P22"/>
    <mergeCell ref="T15:U15"/>
    <mergeCell ref="R20:S20"/>
    <mergeCell ref="R21:S21"/>
    <mergeCell ref="T19:U19"/>
    <mergeCell ref="I14:P14"/>
    <mergeCell ref="T20:U20"/>
    <mergeCell ref="R16:S16"/>
    <mergeCell ref="I18:N18"/>
    <mergeCell ref="I21:P21"/>
    <mergeCell ref="I20:P20"/>
    <mergeCell ref="T14:U14"/>
    <mergeCell ref="T21:U21"/>
    <mergeCell ref="I13:N13"/>
    <mergeCell ref="I15:P15"/>
    <mergeCell ref="R15:S15"/>
    <mergeCell ref="R7:S7"/>
    <mergeCell ref="R14:S14"/>
    <mergeCell ref="R8:S8"/>
    <mergeCell ref="I12:P12"/>
    <mergeCell ref="I11:P11"/>
    <mergeCell ref="R11:S11"/>
    <mergeCell ref="T7:U7"/>
    <mergeCell ref="A1:U1"/>
    <mergeCell ref="A2:U2"/>
    <mergeCell ref="A3:O3"/>
    <mergeCell ref="R6:S6"/>
    <mergeCell ref="T6:U6"/>
    <mergeCell ref="T12:U12"/>
    <mergeCell ref="T8:U8"/>
    <mergeCell ref="I9:N9"/>
    <mergeCell ref="I10:P10"/>
    <mergeCell ref="R10:S10"/>
    <mergeCell ref="T10:U10"/>
    <mergeCell ref="R12:S12"/>
    <mergeCell ref="T11:U11"/>
  </mergeCells>
  <phoneticPr fontId="0" type="noConversion"/>
  <dataValidations count="7">
    <dataValidation type="list" allowBlank="1" showInputMessage="1" showErrorMessage="1" sqref="R12:U12 R14:U14 R36:U36 R27:U27 R33:U33 R29:U29 T24:U24" xr:uid="{B89C35D1-844D-E046-8F98-898EB4C2A439}">
      <formula1>$AF$1:$AF$2</formula1>
    </dataValidation>
    <dataValidation type="list" allowBlank="1" showInputMessage="1" showErrorMessage="1" sqref="R15:U17" xr:uid="{3430FD63-0DFD-464D-8C9F-5F5E6205EAB6}">
      <formula1>$AI$1:$AI$2</formula1>
    </dataValidation>
    <dataValidation type="list" allowBlank="1" showInputMessage="1" showErrorMessage="1" sqref="R19:U19" xr:uid="{905FE8C9-5E74-094D-8249-1816C553E112}">
      <formula1>$AJ$1:$AJ$5</formula1>
    </dataValidation>
    <dataValidation type="list" allowBlank="1" showInputMessage="1" showErrorMessage="1" sqref="R42:U42 R26:U26 R28:U28 R21:U22 R38:U40 R35:U35" xr:uid="{8D755686-FB6E-3B43-A6B5-3699C8DC2FA2}">
      <formula1>$AG$1:$AG$2</formula1>
    </dataValidation>
    <dataValidation type="list" allowBlank="1" showInputMessage="1" showErrorMessage="1" sqref="R25:U25 R31:U32 R10:U11" xr:uid="{7165A234-37E6-6D4E-A996-5509465261B1}">
      <formula1>$AC$1:$AC$2</formula1>
    </dataValidation>
    <dataValidation type="list" allowBlank="1" showInputMessage="1" showErrorMessage="1" sqref="R30:U30" xr:uid="{76A027BC-27B6-D84A-962C-D8C51201FE51}">
      <formula1>$AH$1:$AH$2</formula1>
    </dataValidation>
    <dataValidation type="list" allowBlank="1" showInputMessage="1" showErrorMessage="1" sqref="R20:U20" xr:uid="{4B67565C-B150-1549-9456-F7FEE2AEDCE4}">
      <formula1>$AK$1:$AK$2</formula1>
    </dataValidation>
  </dataValidations>
  <pageMargins left="0.5" right="0.5" top="0.5" bottom="0.5" header="0.5" footer="0.5"/>
  <pageSetup scale="84" orientation="landscape" r:id="rId1"/>
  <headerFooter alignWithMargins="0"/>
  <rowBreaks count="1" manualBreakCount="1">
    <brk id="51" max="2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4DA53B-B8AC-CB4F-82E7-D3A89B82523B}">
          <x14:formula1>
            <xm:f>Introduction!$G$28:$G$46</xm:f>
          </x14:formula1>
          <xm:sqref>V10:V12 V14:V17 V19:V22 V24:V33 V35:V36 V38:V40 V42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dc03eb2-44e0-4b18-afd9-91b9ace18e16">
      <Terms xmlns="http://schemas.microsoft.com/office/infopath/2007/PartnerControls"/>
    </lcf76f155ced4ddcb4097134ff3c332f>
    <MigrationWizId xmlns="4dc03eb2-44e0-4b18-afd9-91b9ace18e16" xsi:nil="true"/>
    <lcf76f155ced4ddcb4097134ff3c332f3 xmlns="4dc03eb2-44e0-4b18-afd9-91b9ace18e16" xsi:nil="true"/>
    <lcf76f155ced4ddcb4097134ff3c332f2 xmlns="4dc03eb2-44e0-4b18-afd9-91b9ace18e16" xsi:nil="true"/>
    <lcf76f155ced4ddcb4097134ff3c332f1 xmlns="4dc03eb2-44e0-4b18-afd9-91b9ace18e16" xsi:nil="true"/>
    <lcf76f155ced4ddcb4097134ff3c332f0 xmlns="4dc03eb2-44e0-4b18-afd9-91b9ace18e16" xsi:nil="true"/>
    <MigrationWizIdPermissions xmlns="4dc03eb2-44e0-4b18-afd9-91b9ace18e16" xsi:nil="true"/>
    <TaxCatchAll xmlns="8c064f74-10c9-4acf-ae49-4009fc5d7a02" xsi:nil="true"/>
    <lcf76f155ced4ddcb4097134ff3c332f4 xmlns="4dc03eb2-44e0-4b18-afd9-91b9ace18e16" xsi:nil="true"/>
    <MigrationWizIdVersion xmlns="4dc03eb2-44e0-4b18-afd9-91b9ace18e1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C6BF29B4F39140A96AEEE6139A8D24" ma:contentTypeVersion="28" ma:contentTypeDescription="Create a new document." ma:contentTypeScope="" ma:versionID="510624a767158b87cee0458fcf077e44">
  <xsd:schema xmlns:xsd="http://www.w3.org/2001/XMLSchema" xmlns:xs="http://www.w3.org/2001/XMLSchema" xmlns:p="http://schemas.microsoft.com/office/2006/metadata/properties" xmlns:ns2="4dc03eb2-44e0-4b18-afd9-91b9ace18e16" xmlns:ns3="8c064f74-10c9-4acf-ae49-4009fc5d7a02" targetNamespace="http://schemas.microsoft.com/office/2006/metadata/properties" ma:root="true" ma:fieldsID="df8e77bf4ae00cdf541b6e455ddc643e" ns2:_="" ns3:_="">
    <xsd:import namespace="4dc03eb2-44e0-4b18-afd9-91b9ace18e16"/>
    <xsd:import namespace="8c064f74-10c9-4acf-ae49-4009fc5d7a02"/>
    <xsd:element name="properties">
      <xsd:complexType>
        <xsd:sequence>
          <xsd:element name="documentManagement">
            <xsd:complexType>
              <xsd:all>
                <xsd:element ref="ns2:MigrationWizId" minOccurs="0"/>
                <xsd:element ref="ns2:MigrationWizIdPermissions" minOccurs="0"/>
                <xsd:element ref="ns2:MigrationWizIdVersion" minOccurs="0"/>
                <xsd:element ref="ns2:lcf76f155ced4ddcb4097134ff3c332f0" minOccurs="0"/>
                <xsd:element ref="ns2:lcf76f155ced4ddcb4097134ff3c332f1" minOccurs="0"/>
                <xsd:element ref="ns2:lcf76f155ced4ddcb4097134ff3c332f2"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3" minOccurs="0"/>
                <xsd:element ref="ns2:lcf76f155ced4ddcb4097134ff3c332f4" minOccurs="0"/>
                <xsd:element ref="ns3:TaxCatchAll"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c03eb2-44e0-4b18-afd9-91b9ace18e16"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lcf76f155ced4ddcb4097134ff3c332f0" ma:index="11" nillable="true" ma:displayName="Image Tags_0" ma:hidden="true" ma:internalName="lcf76f155ced4ddcb4097134ff3c332f0" ma:readOnly="false">
      <xsd:simpleType>
        <xsd:restriction base="dms:Note"/>
      </xsd:simpleType>
    </xsd:element>
    <xsd:element name="lcf76f155ced4ddcb4097134ff3c332f1" ma:index="12" nillable="true" ma:displayName="Image Tags_0" ma:hidden="true" ma:internalName="lcf76f155ced4ddcb4097134ff3c332f1" ma:readOnly="false">
      <xsd:simpleType>
        <xsd:restriction base="dms:Note"/>
      </xsd:simpleType>
    </xsd:element>
    <xsd:element name="lcf76f155ced4ddcb4097134ff3c332f2" ma:index="13" nillable="true" ma:displayName="Image Tags_0" ma:hidden="true" ma:internalName="lcf76f155ced4ddcb4097134ff3c332f2" ma:readOnly="false">
      <xsd:simpleType>
        <xsd:restriction base="dms:Not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3" ma:index="25" nillable="true" ma:displayName="Image Tags_0" ma:hidden="true" ma:internalName="lcf76f155ced4ddcb4097134ff3c332f3" ma:readOnly="false">
      <xsd:simpleType>
        <xsd:restriction base="dms:Note"/>
      </xsd:simpleType>
    </xsd:element>
    <xsd:element name="lcf76f155ced4ddcb4097134ff3c332f4" ma:index="26" nillable="true" ma:displayName="Image Tags_0" ma:hidden="true" ma:internalName="lcf76f155ced4ddcb4097134ff3c332f4" ma:readOnly="false">
      <xsd:simpleType>
        <xsd:restriction base="dms:Note"/>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029e95c-df1d-48cb-b93d-d60f93d33d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064f74-10c9-4acf-ae49-4009fc5d7a02"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b4449452-3c94-4dbf-b399-2586ff4e2b96}" ma:internalName="TaxCatchAll" ma:showField="CatchAllData" ma:web="8c064f74-10c9-4acf-ae49-4009fc5d7a02">
      <xsd:complexType>
        <xsd:complexContent>
          <xsd:extension base="dms:MultiChoiceLookup">
            <xsd:sequence>
              <xsd:element name="Value" type="dms:Lookup" maxOccurs="unbounded" minOccurs="0" nillable="true"/>
            </xsd:sequence>
          </xsd:extension>
        </xsd:complexContent>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6B1451-A062-41AC-984B-A3549A4F31A4}">
  <ds:schemaRefs>
    <ds:schemaRef ds:uri="http://schemas.microsoft.com/office/2006/metadata/properties"/>
    <ds:schemaRef ds:uri="http://schemas.microsoft.com/office/infopath/2007/PartnerControls"/>
    <ds:schemaRef ds:uri="4dc03eb2-44e0-4b18-afd9-91b9ace18e16"/>
    <ds:schemaRef ds:uri="8c064f74-10c9-4acf-ae49-4009fc5d7a02"/>
  </ds:schemaRefs>
</ds:datastoreItem>
</file>

<file path=customXml/itemProps2.xml><?xml version="1.0" encoding="utf-8"?>
<ds:datastoreItem xmlns:ds="http://schemas.openxmlformats.org/officeDocument/2006/customXml" ds:itemID="{9DF14EE9-C6A3-4328-BBA7-550EE9127C17}">
  <ds:schemaRefs>
    <ds:schemaRef ds:uri="http://schemas.microsoft.com/sharepoint/v3/contenttype/forms"/>
  </ds:schemaRefs>
</ds:datastoreItem>
</file>

<file path=customXml/itemProps3.xml><?xml version="1.0" encoding="utf-8"?>
<ds:datastoreItem xmlns:ds="http://schemas.openxmlformats.org/officeDocument/2006/customXml" ds:itemID="{E56C0535-9D53-47A8-B9D4-BF5C970BFE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c03eb2-44e0-4b18-afd9-91b9ace18e16"/>
    <ds:schemaRef ds:uri="8c064f74-10c9-4acf-ae49-4009fc5d7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27</vt:i4>
      </vt:variant>
      <vt:variant>
        <vt:lpstr>Named Ranges</vt:lpstr>
      </vt:variant>
      <vt:variant>
        <vt:i4>47</vt:i4>
      </vt:variant>
    </vt:vector>
  </HeadingPairs>
  <TitlesOfParts>
    <vt:vector size="74" baseType="lpstr">
      <vt:lpstr>Introduction</vt:lpstr>
      <vt:lpstr>Registration Form</vt:lpstr>
      <vt:lpstr>Final Application</vt:lpstr>
      <vt:lpstr>Certification Upgrade</vt:lpstr>
      <vt:lpstr>Recertification</vt:lpstr>
      <vt:lpstr>Filter Tool</vt:lpstr>
      <vt:lpstr>A-Administration</vt:lpstr>
      <vt:lpstr>B-Agriculture&amp;Extension</vt:lpstr>
      <vt:lpstr>C-Building&amp;Development</vt:lpstr>
      <vt:lpstr>D-Economic Development&amp;Tourism</vt:lpstr>
      <vt:lpstr>E-Emergency Mgmt&amp;Public Safety</vt:lpstr>
      <vt:lpstr>F-Energy Efficiency, C&amp;S</vt:lpstr>
      <vt:lpstr>G-Housing&amp;Human Services</vt:lpstr>
      <vt:lpstr>H-Human Resources</vt:lpstr>
      <vt:lpstr>I-Information Services</vt:lpstr>
      <vt:lpstr>J-NatResMgmt&amp;EnvProt</vt:lpstr>
      <vt:lpstr>K-Parks&amp;Recreation</vt:lpstr>
      <vt:lpstr>L-Planning&amp;Zoning</vt:lpstr>
      <vt:lpstr>M-Ports&amp;Marinas</vt:lpstr>
      <vt:lpstr>N-Prop Appraiser Tax Collector</vt:lpstr>
      <vt:lpstr>O-Public Transportation</vt:lpstr>
      <vt:lpstr>P-PublicWorks&amp;Engineering</vt:lpstr>
      <vt:lpstr>R-Solid Waste</vt:lpstr>
      <vt:lpstr>S-Water&amp;Wastewater</vt:lpstr>
      <vt:lpstr>Innovation</vt:lpstr>
      <vt:lpstr>Fleet Management</vt:lpstr>
      <vt:lpstr>Sheet1</vt:lpstr>
      <vt:lpstr>'A-Administration'!Print_Area</vt:lpstr>
      <vt:lpstr>'B-Agriculture&amp;Extension'!Print_Area</vt:lpstr>
      <vt:lpstr>'C-Building&amp;Development'!Print_Area</vt:lpstr>
      <vt:lpstr>'Certification Upgrade'!Print_Area</vt:lpstr>
      <vt:lpstr>'D-Economic Development&amp;Tourism'!Print_Area</vt:lpstr>
      <vt:lpstr>'E-Emergency Mgmt&amp;Public Safety'!Print_Area</vt:lpstr>
      <vt:lpstr>'F-Energy Efficiency, C&amp;S'!Print_Area</vt:lpstr>
      <vt:lpstr>'Filter Tool'!Print_Area</vt:lpstr>
      <vt:lpstr>'Final Application'!Print_Area</vt:lpstr>
      <vt:lpstr>'Fleet Management'!Print_Area</vt:lpstr>
      <vt:lpstr>'G-Housing&amp;Human Services'!Print_Area</vt:lpstr>
      <vt:lpstr>'H-Human Resources'!Print_Area</vt:lpstr>
      <vt:lpstr>'I-Information Services'!Print_Area</vt:lpstr>
      <vt:lpstr>Innovation!Print_Area</vt:lpstr>
      <vt:lpstr>Introduction!Print_Area</vt:lpstr>
      <vt:lpstr>'J-NatResMgmt&amp;EnvProt'!Print_Area</vt:lpstr>
      <vt:lpstr>'K-Parks&amp;Recreation'!Print_Area</vt:lpstr>
      <vt:lpstr>'L-Planning&amp;Zoning'!Print_Area</vt:lpstr>
      <vt:lpstr>'M-Ports&amp;Marinas'!Print_Area</vt:lpstr>
      <vt:lpstr>'N-Prop Appraiser Tax Collector'!Print_Area</vt:lpstr>
      <vt:lpstr>'O-Public Transportation'!Print_Area</vt:lpstr>
      <vt:lpstr>'P-PublicWorks&amp;Engineering'!Print_Area</vt:lpstr>
      <vt:lpstr>'R-Solid Waste'!Print_Area</vt:lpstr>
      <vt:lpstr>Recertification!Print_Area</vt:lpstr>
      <vt:lpstr>'Registration Form'!Print_Area</vt:lpstr>
      <vt:lpstr>'S-Water&amp;Wastewater'!Print_Area</vt:lpstr>
      <vt:lpstr>'A-Administration'!Print_Titles</vt:lpstr>
      <vt:lpstr>'B-Agriculture&amp;Extension'!Print_Titles</vt:lpstr>
      <vt:lpstr>'C-Building&amp;Development'!Print_Titles</vt:lpstr>
      <vt:lpstr>'D-Economic Development&amp;Tourism'!Print_Titles</vt:lpstr>
      <vt:lpstr>'E-Emergency Mgmt&amp;Public Safety'!Print_Titles</vt:lpstr>
      <vt:lpstr>'F-Energy Efficiency, C&amp;S'!Print_Titles</vt:lpstr>
      <vt:lpstr>'Filter Tool'!Print_Titles</vt:lpstr>
      <vt:lpstr>'Fleet Management'!Print_Titles</vt:lpstr>
      <vt:lpstr>'G-Housing&amp;Human Services'!Print_Titles</vt:lpstr>
      <vt:lpstr>'H-Human Resources'!Print_Titles</vt:lpstr>
      <vt:lpstr>'I-Information Services'!Print_Titles</vt:lpstr>
      <vt:lpstr>Innovation!Print_Titles</vt:lpstr>
      <vt:lpstr>'J-NatResMgmt&amp;EnvProt'!Print_Titles</vt:lpstr>
      <vt:lpstr>'K-Parks&amp;Recreation'!Print_Titles</vt:lpstr>
      <vt:lpstr>'L-Planning&amp;Zoning'!Print_Titles</vt:lpstr>
      <vt:lpstr>'M-Ports&amp;Marinas'!Print_Titles</vt:lpstr>
      <vt:lpstr>'N-Prop Appraiser Tax Collector'!Print_Titles</vt:lpstr>
      <vt:lpstr>'O-Public Transportation'!Print_Titles</vt:lpstr>
      <vt:lpstr>'P-PublicWorks&amp;Engineering'!Print_Titles</vt:lpstr>
      <vt:lpstr>'R-Solid Waste'!Print_Titles</vt:lpstr>
      <vt:lpstr>'S-Water&amp;Wastewater'!Print_Titles</vt:lpstr>
    </vt:vector>
  </TitlesOfParts>
  <Manager/>
  <Company>Florida Solar Energy Center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Martin</dc:creator>
  <cp:keywords/>
  <dc:description/>
  <cp:lastModifiedBy>Stacy Ossowicz</cp:lastModifiedBy>
  <cp:revision/>
  <dcterms:created xsi:type="dcterms:W3CDTF">2004-04-29T16:47:07Z</dcterms:created>
  <dcterms:modified xsi:type="dcterms:W3CDTF">2025-01-02T16:30:58Z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0x0101007AC6BF29B4F39140A96AEEE6139A8D24</vt:lpwstr>
  </property>
  <property fmtid="{D5CDD505-2E9C-101B-9397-08002B2CF9AE}" pid="3" name="MediaServiceImageTags">
    <vt:lpwstr/>
  </property>
</Properties>
</file>